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専門委員長\10年度末調整\R7\12月12日提出\"/>
    </mc:Choice>
  </mc:AlternateContent>
  <xr:revisionPtr revIDLastSave="0" documentId="13_ncr:1_{E36A396C-8D41-42CE-932F-9366A063A1E6}" xr6:coauthVersionLast="47" xr6:coauthVersionMax="47" xr10:uidLastSave="{00000000-0000-0000-0000-000000000000}"/>
  <bookViews>
    <workbookView xWindow="-110" yWindow="-110" windowWidth="19420" windowHeight="12300" tabRatio="800" firstSheet="2" activeTab="2" xr2:uid="{00000000-000D-0000-FFFF-FFFF00000000}"/>
  </bookViews>
  <sheets>
    <sheet name="システム張付（男子）" sheetId="11" state="hidden" r:id="rId1"/>
    <sheet name="システム張付 (女子)" sheetId="16" state="hidden" r:id="rId2"/>
    <sheet name="男子団体" sheetId="4" r:id="rId3"/>
    <sheet name="男子シングルス" sheetId="5" r:id="rId4"/>
    <sheet name="男子ダブルス" sheetId="9" r:id="rId5"/>
    <sheet name="女子団体" sheetId="12" r:id="rId6"/>
    <sheet name="女子シングルス" sheetId="13" r:id="rId7"/>
    <sheet name="女子ダブルス" sheetId="14" r:id="rId8"/>
    <sheet name="メンバー表貼付（男子）" sheetId="10" state="hidden" r:id="rId9"/>
    <sheet name="メンバー表貼付 (女子)" sheetId="15" state="hidden" r:id="rId10"/>
  </sheets>
  <definedNames>
    <definedName name="_xlnm.Print_Area" localSheetId="6">女子シングルス!$A$1:$H$20</definedName>
    <definedName name="_xlnm.Print_Area" localSheetId="7">女子ダブルス!$A$1:$H$28</definedName>
    <definedName name="_xlnm.Print_Area" localSheetId="3">男子シングルス!$A$1:$H$20</definedName>
    <definedName name="_xlnm.Print_Area" localSheetId="4">男子ダブルス!$A$1:$H$28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5" l="1"/>
  <c r="F7" i="9"/>
  <c r="F7" i="12"/>
  <c r="F7" i="13"/>
  <c r="F7" i="14"/>
  <c r="B3" i="9"/>
  <c r="B3" i="14" l="1"/>
  <c r="J1" i="16" s="1"/>
  <c r="B3" i="13"/>
  <c r="B3" i="5"/>
  <c r="F1" i="11" s="1"/>
  <c r="J1" i="11"/>
  <c r="K37" i="16"/>
  <c r="G37" i="16"/>
  <c r="L36" i="16"/>
  <c r="K36" i="16"/>
  <c r="H36" i="16"/>
  <c r="G36" i="16"/>
  <c r="K35" i="16"/>
  <c r="G35" i="16"/>
  <c r="L34" i="16"/>
  <c r="K34" i="16"/>
  <c r="H34" i="16"/>
  <c r="G34" i="16"/>
  <c r="K33" i="16"/>
  <c r="G33" i="16"/>
  <c r="L32" i="16"/>
  <c r="K32" i="16"/>
  <c r="H32" i="16"/>
  <c r="G32" i="16"/>
  <c r="K31" i="16"/>
  <c r="G31" i="16"/>
  <c r="L30" i="16"/>
  <c r="K30" i="16"/>
  <c r="H30" i="16"/>
  <c r="G30" i="16"/>
  <c r="K29" i="16"/>
  <c r="G29" i="16"/>
  <c r="L28" i="16"/>
  <c r="K28" i="16"/>
  <c r="H28" i="16"/>
  <c r="G28" i="16"/>
  <c r="K27" i="16"/>
  <c r="G27" i="16"/>
  <c r="L26" i="16"/>
  <c r="K26" i="16"/>
  <c r="H26" i="16"/>
  <c r="G26" i="16"/>
  <c r="K25" i="16"/>
  <c r="G25" i="16"/>
  <c r="L24" i="16"/>
  <c r="K24" i="16"/>
  <c r="H24" i="16"/>
  <c r="G24" i="16"/>
  <c r="K23" i="16"/>
  <c r="G23" i="16"/>
  <c r="C23" i="16"/>
  <c r="L22" i="16"/>
  <c r="K22" i="16"/>
  <c r="H22" i="16"/>
  <c r="G22" i="16"/>
  <c r="D22" i="16"/>
  <c r="C22" i="16"/>
  <c r="K21" i="16"/>
  <c r="G21" i="16"/>
  <c r="C21" i="16"/>
  <c r="L20" i="16"/>
  <c r="K20" i="16"/>
  <c r="H20" i="16"/>
  <c r="G20" i="16"/>
  <c r="D20" i="16"/>
  <c r="C20" i="16"/>
  <c r="K19" i="16"/>
  <c r="G19" i="16"/>
  <c r="C19" i="16"/>
  <c r="L18" i="16"/>
  <c r="K18" i="16"/>
  <c r="H18" i="16"/>
  <c r="G18" i="16"/>
  <c r="D18" i="16"/>
  <c r="C18" i="16"/>
  <c r="K17" i="16"/>
  <c r="G17" i="16"/>
  <c r="C17" i="16"/>
  <c r="L16" i="16"/>
  <c r="K16" i="16"/>
  <c r="H16" i="16"/>
  <c r="G16" i="16"/>
  <c r="D16" i="16"/>
  <c r="C16" i="16"/>
  <c r="K15" i="16"/>
  <c r="G15" i="16"/>
  <c r="C15" i="16"/>
  <c r="L14" i="16"/>
  <c r="K14" i="16"/>
  <c r="H14" i="16"/>
  <c r="G14" i="16"/>
  <c r="D14" i="16"/>
  <c r="C14" i="16"/>
  <c r="K13" i="16"/>
  <c r="G13" i="16"/>
  <c r="C13" i="16"/>
  <c r="L12" i="16"/>
  <c r="K12" i="16"/>
  <c r="H12" i="16"/>
  <c r="G12" i="16"/>
  <c r="D12" i="16"/>
  <c r="C12" i="16"/>
  <c r="K11" i="16"/>
  <c r="G11" i="16"/>
  <c r="C11" i="16"/>
  <c r="L10" i="16"/>
  <c r="K10" i="16"/>
  <c r="H10" i="16"/>
  <c r="G10" i="16"/>
  <c r="D10" i="16"/>
  <c r="C10" i="16"/>
  <c r="K9" i="16"/>
  <c r="G9" i="16"/>
  <c r="C9" i="16"/>
  <c r="L8" i="16"/>
  <c r="K8" i="16"/>
  <c r="H8" i="16"/>
  <c r="G8" i="16"/>
  <c r="D8" i="16"/>
  <c r="C8" i="16"/>
  <c r="K7" i="16"/>
  <c r="G7" i="16"/>
  <c r="C7" i="16"/>
  <c r="L6" i="16"/>
  <c r="K6" i="16"/>
  <c r="H6" i="16"/>
  <c r="G6" i="16"/>
  <c r="C6" i="16"/>
  <c r="K5" i="16"/>
  <c r="G5" i="16"/>
  <c r="C5" i="16"/>
  <c r="K4" i="16"/>
  <c r="G4" i="16"/>
  <c r="C4" i="16"/>
  <c r="B1" i="16"/>
  <c r="AA35" i="15"/>
  <c r="Z35" i="15"/>
  <c r="Y35" i="15"/>
  <c r="AA34" i="15"/>
  <c r="Z34" i="15"/>
  <c r="Y34" i="15"/>
  <c r="AA33" i="15"/>
  <c r="Z33" i="15"/>
  <c r="Y33" i="15"/>
  <c r="AA32" i="15"/>
  <c r="Z32" i="15"/>
  <c r="Y32" i="15"/>
  <c r="AA31" i="15"/>
  <c r="Z31" i="15"/>
  <c r="Y31" i="15"/>
  <c r="AA30" i="15"/>
  <c r="Z30" i="15"/>
  <c r="Y30" i="15"/>
  <c r="P30" i="15"/>
  <c r="O30" i="15"/>
  <c r="N30" i="15"/>
  <c r="M30" i="15"/>
  <c r="AA29" i="15"/>
  <c r="Z29" i="15"/>
  <c r="Y29" i="15"/>
  <c r="P29" i="15"/>
  <c r="O29" i="15"/>
  <c r="N29" i="15"/>
  <c r="M29" i="15"/>
  <c r="AA28" i="15"/>
  <c r="Z28" i="15"/>
  <c r="Y28" i="15"/>
  <c r="P28" i="15"/>
  <c r="O28" i="15"/>
  <c r="N28" i="15"/>
  <c r="M28" i="15"/>
  <c r="AA27" i="15"/>
  <c r="Z27" i="15"/>
  <c r="Y27" i="15"/>
  <c r="P27" i="15"/>
  <c r="O27" i="15"/>
  <c r="N27" i="15"/>
  <c r="M27" i="15"/>
  <c r="AA26" i="15"/>
  <c r="Z26" i="15"/>
  <c r="Y26" i="15"/>
  <c r="P26" i="15"/>
  <c r="O26" i="15"/>
  <c r="N26" i="15"/>
  <c r="M26" i="15"/>
  <c r="AA25" i="15"/>
  <c r="Z25" i="15"/>
  <c r="Y25" i="15"/>
  <c r="P25" i="15"/>
  <c r="O25" i="15"/>
  <c r="N25" i="15"/>
  <c r="M25" i="15"/>
  <c r="AA24" i="15"/>
  <c r="Z24" i="15"/>
  <c r="Y24" i="15"/>
  <c r="P24" i="15"/>
  <c r="O24" i="15"/>
  <c r="N24" i="15"/>
  <c r="M24" i="15"/>
  <c r="AA23" i="15"/>
  <c r="Z23" i="15"/>
  <c r="Y23" i="15"/>
  <c r="P23" i="15"/>
  <c r="O23" i="15"/>
  <c r="N23" i="15"/>
  <c r="M23" i="15"/>
  <c r="AA22" i="15"/>
  <c r="Z22" i="15"/>
  <c r="Y22" i="15"/>
  <c r="P22" i="15"/>
  <c r="O22" i="15"/>
  <c r="N22" i="15"/>
  <c r="M22" i="15"/>
  <c r="AA21" i="15"/>
  <c r="Z21" i="15"/>
  <c r="Y21" i="15"/>
  <c r="P21" i="15"/>
  <c r="O21" i="15"/>
  <c r="N21" i="15"/>
  <c r="M21" i="15"/>
  <c r="AA20" i="15"/>
  <c r="Z20" i="15"/>
  <c r="Y20" i="15"/>
  <c r="P20" i="15"/>
  <c r="O20" i="15"/>
  <c r="N20" i="15"/>
  <c r="M20" i="15"/>
  <c r="AA19" i="15"/>
  <c r="Z19" i="15"/>
  <c r="Y19" i="15"/>
  <c r="P19" i="15"/>
  <c r="O19" i="15"/>
  <c r="N19" i="15"/>
  <c r="M19" i="15"/>
  <c r="AA18" i="15"/>
  <c r="Z18" i="15"/>
  <c r="Y18" i="15"/>
  <c r="P18" i="15"/>
  <c r="O18" i="15"/>
  <c r="N18" i="15"/>
  <c r="M18" i="15"/>
  <c r="AA17" i="15"/>
  <c r="Z17" i="15"/>
  <c r="Y17" i="15"/>
  <c r="P17" i="15"/>
  <c r="O17" i="15"/>
  <c r="N17" i="15"/>
  <c r="M17" i="15"/>
  <c r="AA16" i="15"/>
  <c r="Z16" i="15"/>
  <c r="Y16" i="15"/>
  <c r="P16" i="15"/>
  <c r="O16" i="15"/>
  <c r="N16" i="15"/>
  <c r="M16" i="15"/>
  <c r="H16" i="15"/>
  <c r="J8" i="15" s="1"/>
  <c r="C16" i="15"/>
  <c r="E8" i="15" s="1"/>
  <c r="AA15" i="15"/>
  <c r="Z15" i="15"/>
  <c r="Y15" i="15"/>
  <c r="P15" i="15"/>
  <c r="O15" i="15"/>
  <c r="N15" i="15"/>
  <c r="M15" i="15"/>
  <c r="H15" i="15"/>
  <c r="K7" i="15" s="1"/>
  <c r="C15" i="15"/>
  <c r="F7" i="15" s="1"/>
  <c r="AA14" i="15"/>
  <c r="Z14" i="15"/>
  <c r="Y14" i="15"/>
  <c r="P14" i="15"/>
  <c r="O14" i="15"/>
  <c r="N14" i="15"/>
  <c r="M14" i="15"/>
  <c r="H14" i="15"/>
  <c r="J6" i="15" s="1"/>
  <c r="C14" i="15"/>
  <c r="E6" i="15" s="1"/>
  <c r="AA13" i="15"/>
  <c r="Z13" i="15"/>
  <c r="Y13" i="15"/>
  <c r="P13" i="15"/>
  <c r="O13" i="15"/>
  <c r="N13" i="15"/>
  <c r="M13" i="15"/>
  <c r="H13" i="15"/>
  <c r="K5" i="15" s="1"/>
  <c r="C13" i="15"/>
  <c r="AA12" i="15"/>
  <c r="Z12" i="15"/>
  <c r="Y12" i="15"/>
  <c r="P12" i="15"/>
  <c r="O12" i="15"/>
  <c r="N12" i="15"/>
  <c r="M12" i="15"/>
  <c r="H12" i="15"/>
  <c r="C12" i="15"/>
  <c r="E4" i="15" s="1"/>
  <c r="AA11" i="15"/>
  <c r="Z11" i="15"/>
  <c r="Y11" i="15"/>
  <c r="V11" i="15"/>
  <c r="V19" i="15" s="1"/>
  <c r="U11" i="15"/>
  <c r="U19" i="15" s="1"/>
  <c r="T11" i="15"/>
  <c r="T19" i="15" s="1"/>
  <c r="AA10" i="15"/>
  <c r="Z10" i="15"/>
  <c r="Y10" i="15"/>
  <c r="V10" i="15"/>
  <c r="V18" i="15" s="1"/>
  <c r="U10" i="15"/>
  <c r="U18" i="15" s="1"/>
  <c r="T10" i="15"/>
  <c r="T18" i="15" s="1"/>
  <c r="AA9" i="15"/>
  <c r="Z9" i="15"/>
  <c r="Y9" i="15"/>
  <c r="V9" i="15"/>
  <c r="V17" i="15" s="1"/>
  <c r="U9" i="15"/>
  <c r="U17" i="15" s="1"/>
  <c r="T9" i="15"/>
  <c r="T17" i="15" s="1"/>
  <c r="AA8" i="15"/>
  <c r="Z8" i="15"/>
  <c r="Y8" i="15"/>
  <c r="V8" i="15"/>
  <c r="V16" i="15" s="1"/>
  <c r="U8" i="15"/>
  <c r="U16" i="15" s="1"/>
  <c r="T8" i="15"/>
  <c r="T16" i="15" s="1"/>
  <c r="I8" i="15"/>
  <c r="H8" i="15"/>
  <c r="D8" i="15"/>
  <c r="C8" i="15"/>
  <c r="AA7" i="15"/>
  <c r="Z7" i="15"/>
  <c r="Y7" i="15"/>
  <c r="V7" i="15"/>
  <c r="V15" i="15" s="1"/>
  <c r="U7" i="15"/>
  <c r="U15" i="15" s="1"/>
  <c r="T7" i="15"/>
  <c r="T15" i="15" s="1"/>
  <c r="I7" i="15"/>
  <c r="H7" i="15"/>
  <c r="D7" i="15"/>
  <c r="C7" i="15"/>
  <c r="AA6" i="15"/>
  <c r="Z6" i="15"/>
  <c r="Y6" i="15"/>
  <c r="V6" i="15"/>
  <c r="V14" i="15" s="1"/>
  <c r="U6" i="15"/>
  <c r="U14" i="15" s="1"/>
  <c r="T6" i="15"/>
  <c r="T14" i="15" s="1"/>
  <c r="K6" i="15"/>
  <c r="I6" i="15"/>
  <c r="H6" i="15"/>
  <c r="F6" i="15"/>
  <c r="D6" i="15"/>
  <c r="C6" i="15"/>
  <c r="AA5" i="15"/>
  <c r="Z5" i="15"/>
  <c r="Y5" i="15"/>
  <c r="V5" i="15"/>
  <c r="V13" i="15" s="1"/>
  <c r="U5" i="15"/>
  <c r="U13" i="15" s="1"/>
  <c r="T5" i="15"/>
  <c r="T13" i="15" s="1"/>
  <c r="I5" i="15"/>
  <c r="H5" i="15"/>
  <c r="F5" i="15"/>
  <c r="E5" i="15"/>
  <c r="C5" i="15"/>
  <c r="AA4" i="15"/>
  <c r="Z4" i="15"/>
  <c r="Y4" i="15"/>
  <c r="T20" i="15" s="1" a="1"/>
  <c r="V4" i="15"/>
  <c r="V12" i="15" s="1"/>
  <c r="U4" i="15"/>
  <c r="U12" i="15" s="1"/>
  <c r="T4" i="15"/>
  <c r="T12" i="15" s="1"/>
  <c r="K4" i="15"/>
  <c r="J4" i="15"/>
  <c r="I4" i="15"/>
  <c r="H4" i="15"/>
  <c r="C4" i="15"/>
  <c r="A4" i="15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F5" i="14"/>
  <c r="F4" i="14"/>
  <c r="F3" i="14"/>
  <c r="G18" i="13"/>
  <c r="G17" i="13"/>
  <c r="G16" i="13"/>
  <c r="G15" i="13"/>
  <c r="G14" i="13"/>
  <c r="G13" i="13"/>
  <c r="G12" i="13"/>
  <c r="G11" i="13"/>
  <c r="G10" i="13"/>
  <c r="F5" i="13"/>
  <c r="F4" i="13"/>
  <c r="F3" i="13"/>
  <c r="G19" i="12"/>
  <c r="G18" i="12"/>
  <c r="G17" i="12"/>
  <c r="G16" i="12"/>
  <c r="G15" i="12"/>
  <c r="G14" i="12"/>
  <c r="G13" i="12"/>
  <c r="G12" i="12"/>
  <c r="G11" i="12"/>
  <c r="G10" i="12"/>
  <c r="L36" i="11"/>
  <c r="H36" i="11"/>
  <c r="L34" i="11"/>
  <c r="H34" i="11"/>
  <c r="L32" i="11"/>
  <c r="H32" i="11"/>
  <c r="L30" i="11"/>
  <c r="H30" i="11"/>
  <c r="L28" i="11"/>
  <c r="H28" i="11"/>
  <c r="L26" i="11"/>
  <c r="H26" i="11"/>
  <c r="L24" i="11"/>
  <c r="H24" i="11"/>
  <c r="L22" i="11"/>
  <c r="H22" i="11"/>
  <c r="L20" i="11"/>
  <c r="H20" i="11"/>
  <c r="L18" i="11"/>
  <c r="H18" i="11"/>
  <c r="L16" i="11"/>
  <c r="H16" i="11"/>
  <c r="L14" i="11"/>
  <c r="H14" i="11"/>
  <c r="L12" i="11"/>
  <c r="H12" i="11"/>
  <c r="L10" i="11"/>
  <c r="H10" i="11"/>
  <c r="K37" i="11"/>
  <c r="K36" i="11"/>
  <c r="G37" i="11"/>
  <c r="G36" i="11"/>
  <c r="K35" i="11"/>
  <c r="K34" i="11"/>
  <c r="G35" i="11"/>
  <c r="G34" i="11"/>
  <c r="K33" i="11"/>
  <c r="K32" i="11"/>
  <c r="G33" i="11"/>
  <c r="G32" i="11"/>
  <c r="K31" i="11"/>
  <c r="K30" i="11"/>
  <c r="G31" i="11"/>
  <c r="G30" i="11"/>
  <c r="K29" i="11"/>
  <c r="K28" i="11"/>
  <c r="G29" i="11"/>
  <c r="G28" i="11"/>
  <c r="K27" i="11"/>
  <c r="G27" i="11"/>
  <c r="K26" i="11"/>
  <c r="G26" i="11"/>
  <c r="K25" i="11"/>
  <c r="K24" i="11"/>
  <c r="G25" i="11"/>
  <c r="G24" i="11"/>
  <c r="K23" i="11"/>
  <c r="K22" i="11"/>
  <c r="G23" i="11"/>
  <c r="G22" i="11"/>
  <c r="K21" i="11"/>
  <c r="K20" i="11"/>
  <c r="G21" i="11"/>
  <c r="G20" i="11"/>
  <c r="K19" i="11"/>
  <c r="K18" i="11"/>
  <c r="G19" i="11"/>
  <c r="G18" i="11"/>
  <c r="K17" i="11"/>
  <c r="K16" i="11"/>
  <c r="G17" i="11"/>
  <c r="G16" i="11"/>
  <c r="K15" i="11"/>
  <c r="K14" i="11"/>
  <c r="G15" i="11"/>
  <c r="G14" i="11"/>
  <c r="K13" i="11"/>
  <c r="K12" i="11"/>
  <c r="G13" i="11"/>
  <c r="G12" i="11"/>
  <c r="K11" i="11"/>
  <c r="K10" i="11"/>
  <c r="G11" i="11"/>
  <c r="G10" i="11"/>
  <c r="K9" i="11"/>
  <c r="K8" i="11"/>
  <c r="G9" i="11"/>
  <c r="G8" i="11"/>
  <c r="K7" i="11"/>
  <c r="K6" i="11"/>
  <c r="G7" i="11"/>
  <c r="G6" i="11"/>
  <c r="D22" i="11"/>
  <c r="D20" i="11"/>
  <c r="D18" i="11"/>
  <c r="D16" i="11"/>
  <c r="D14" i="11"/>
  <c r="D12" i="11"/>
  <c r="D10" i="11"/>
  <c r="D8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L8" i="11"/>
  <c r="L6" i="11"/>
  <c r="K5" i="11"/>
  <c r="K4" i="11"/>
  <c r="H8" i="11"/>
  <c r="H6" i="11"/>
  <c r="G5" i="11"/>
  <c r="G4" i="11"/>
  <c r="C5" i="11"/>
  <c r="C4" i="11"/>
  <c r="B1" i="11"/>
  <c r="J5" i="15" l="1"/>
  <c r="K8" i="15"/>
  <c r="J7" i="15"/>
  <c r="F8" i="15"/>
  <c r="E7" i="15"/>
  <c r="F4" i="15"/>
  <c r="T20" i="15"/>
  <c r="B19" i="15" s="1" a="1"/>
  <c r="M12" i="10"/>
  <c r="N12" i="10"/>
  <c r="O12" i="10"/>
  <c r="P12" i="10"/>
  <c r="M13" i="10"/>
  <c r="N13" i="10"/>
  <c r="O13" i="10"/>
  <c r="P13" i="10"/>
  <c r="M14" i="10"/>
  <c r="N14" i="10"/>
  <c r="O14" i="10"/>
  <c r="P14" i="10"/>
  <c r="M15" i="10"/>
  <c r="N15" i="10"/>
  <c r="O15" i="10"/>
  <c r="P15" i="10"/>
  <c r="M16" i="10"/>
  <c r="N16" i="10"/>
  <c r="O16" i="10"/>
  <c r="P16" i="10"/>
  <c r="M17" i="10"/>
  <c r="N17" i="10"/>
  <c r="O17" i="10"/>
  <c r="P17" i="10"/>
  <c r="M18" i="10"/>
  <c r="N18" i="10"/>
  <c r="O18" i="10"/>
  <c r="P18" i="10"/>
  <c r="M19" i="10"/>
  <c r="N19" i="10"/>
  <c r="O19" i="10"/>
  <c r="P19" i="10"/>
  <c r="M20" i="10"/>
  <c r="N20" i="10"/>
  <c r="O20" i="10"/>
  <c r="P20" i="10"/>
  <c r="M21" i="10"/>
  <c r="N21" i="10"/>
  <c r="O21" i="10"/>
  <c r="P21" i="10"/>
  <c r="M22" i="10"/>
  <c r="N22" i="10"/>
  <c r="O22" i="10"/>
  <c r="P22" i="10"/>
  <c r="M23" i="10"/>
  <c r="N23" i="10"/>
  <c r="O23" i="10"/>
  <c r="P23" i="10"/>
  <c r="M24" i="10"/>
  <c r="N24" i="10"/>
  <c r="O24" i="10"/>
  <c r="P24" i="10"/>
  <c r="M25" i="10"/>
  <c r="N25" i="10"/>
  <c r="O25" i="10"/>
  <c r="P25" i="10"/>
  <c r="M26" i="10"/>
  <c r="N26" i="10"/>
  <c r="O26" i="10"/>
  <c r="P26" i="10"/>
  <c r="M27" i="10"/>
  <c r="N27" i="10"/>
  <c r="O27" i="10"/>
  <c r="P27" i="10"/>
  <c r="M28" i="10"/>
  <c r="N28" i="10"/>
  <c r="O28" i="10"/>
  <c r="P28" i="10"/>
  <c r="M29" i="10"/>
  <c r="N29" i="10"/>
  <c r="O29" i="10"/>
  <c r="P29" i="10"/>
  <c r="M30" i="10"/>
  <c r="N30" i="10"/>
  <c r="O30" i="10"/>
  <c r="P30" i="10"/>
  <c r="AA4" i="10"/>
  <c r="AA5" i="10"/>
  <c r="AA6" i="10"/>
  <c r="AA7" i="10"/>
  <c r="AA8" i="10"/>
  <c r="AA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I5" i="10"/>
  <c r="I6" i="10"/>
  <c r="I7" i="10"/>
  <c r="I8" i="10"/>
  <c r="I4" i="10"/>
  <c r="D7" i="10"/>
  <c r="D8" i="10"/>
  <c r="D6" i="10"/>
  <c r="Z35" i="10"/>
  <c r="T5" i="10"/>
  <c r="T13" i="10" s="1"/>
  <c r="U5" i="10"/>
  <c r="U13" i="10" s="1"/>
  <c r="V5" i="10"/>
  <c r="V13" i="10" s="1"/>
  <c r="T6" i="10"/>
  <c r="T14" i="10" s="1"/>
  <c r="U6" i="10"/>
  <c r="U14" i="10" s="1"/>
  <c r="V6" i="10"/>
  <c r="V14" i="10" s="1"/>
  <c r="T7" i="10"/>
  <c r="T15" i="10" s="1"/>
  <c r="U7" i="10"/>
  <c r="U15" i="10" s="1"/>
  <c r="V7" i="10"/>
  <c r="V15" i="10" s="1"/>
  <c r="T8" i="10"/>
  <c r="T16" i="10" s="1"/>
  <c r="U8" i="10"/>
  <c r="U16" i="10" s="1"/>
  <c r="V8" i="10"/>
  <c r="V16" i="10" s="1"/>
  <c r="T9" i="10"/>
  <c r="T17" i="10" s="1"/>
  <c r="U9" i="10"/>
  <c r="U17" i="10" s="1"/>
  <c r="V9" i="10"/>
  <c r="V17" i="10" s="1"/>
  <c r="T10" i="10"/>
  <c r="T18" i="10" s="1"/>
  <c r="U10" i="10"/>
  <c r="U18" i="10" s="1"/>
  <c r="V10" i="10"/>
  <c r="V18" i="10" s="1"/>
  <c r="T11" i="10"/>
  <c r="T19" i="10" s="1"/>
  <c r="U11" i="10"/>
  <c r="U19" i="10" s="1"/>
  <c r="V11" i="10"/>
  <c r="V19" i="10" s="1"/>
  <c r="U4" i="10"/>
  <c r="U12" i="10" s="1"/>
  <c r="V4" i="10"/>
  <c r="V12" i="10" s="1"/>
  <c r="T4" i="10"/>
  <c r="T12" i="10" s="1"/>
  <c r="Y21" i="10"/>
  <c r="Z21" i="10"/>
  <c r="Y22" i="10"/>
  <c r="Z22" i="10"/>
  <c r="Y23" i="10"/>
  <c r="Z23" i="10"/>
  <c r="Y24" i="10"/>
  <c r="Z24" i="10"/>
  <c r="Y25" i="10"/>
  <c r="Z25" i="10"/>
  <c r="Y26" i="10"/>
  <c r="Z26" i="10"/>
  <c r="Y27" i="10"/>
  <c r="Z27" i="10"/>
  <c r="Y28" i="10"/>
  <c r="Z28" i="10"/>
  <c r="Y29" i="10"/>
  <c r="Z29" i="10"/>
  <c r="Y30" i="10"/>
  <c r="Z30" i="10"/>
  <c r="Y31" i="10"/>
  <c r="Z31" i="10"/>
  <c r="Y32" i="10"/>
  <c r="Z32" i="10"/>
  <c r="Y33" i="10"/>
  <c r="Z33" i="10"/>
  <c r="Y34" i="10"/>
  <c r="Z34" i="10"/>
  <c r="Y35" i="10"/>
  <c r="Z20" i="10"/>
  <c r="Y20" i="10"/>
  <c r="Y5" i="10"/>
  <c r="Z5" i="10"/>
  <c r="Y6" i="10"/>
  <c r="Z6" i="10"/>
  <c r="Y7" i="10"/>
  <c r="Z7" i="10"/>
  <c r="Y8" i="10"/>
  <c r="Z8" i="10"/>
  <c r="Y9" i="10"/>
  <c r="Z9" i="10"/>
  <c r="Y10" i="10"/>
  <c r="Z10" i="10"/>
  <c r="Y11" i="10"/>
  <c r="Z11" i="10"/>
  <c r="Y12" i="10"/>
  <c r="Z12" i="10"/>
  <c r="Y13" i="10"/>
  <c r="Z13" i="10"/>
  <c r="Y14" i="10"/>
  <c r="Z14" i="10"/>
  <c r="Y15" i="10"/>
  <c r="Z15" i="10"/>
  <c r="Y16" i="10"/>
  <c r="Z16" i="10"/>
  <c r="Y17" i="10"/>
  <c r="Z17" i="10"/>
  <c r="Y18" i="10"/>
  <c r="Z18" i="10"/>
  <c r="Y19" i="10"/>
  <c r="Z19" i="10"/>
  <c r="Z4" i="10"/>
  <c r="Y4" i="10"/>
  <c r="F5" i="5"/>
  <c r="F4" i="5"/>
  <c r="F5" i="9"/>
  <c r="F4" i="9"/>
  <c r="F3" i="5"/>
  <c r="F3" i="9"/>
  <c r="C13" i="10"/>
  <c r="E5" i="10" s="1"/>
  <c r="C14" i="10"/>
  <c r="E6" i="10" s="1"/>
  <c r="C15" i="10"/>
  <c r="F7" i="10" s="1"/>
  <c r="C16" i="10"/>
  <c r="E8" i="10" s="1"/>
  <c r="C12" i="10"/>
  <c r="F4" i="10" s="1"/>
  <c r="H13" i="10"/>
  <c r="K5" i="10" s="1"/>
  <c r="H14" i="10"/>
  <c r="J6" i="10" s="1"/>
  <c r="H15" i="10"/>
  <c r="K7" i="10" s="1"/>
  <c r="H16" i="10"/>
  <c r="J8" i="10" s="1"/>
  <c r="H12" i="10"/>
  <c r="K4" i="10" s="1"/>
  <c r="H5" i="10"/>
  <c r="H6" i="10"/>
  <c r="H7" i="10"/>
  <c r="H8" i="10"/>
  <c r="H4" i="10"/>
  <c r="C5" i="10"/>
  <c r="C6" i="10"/>
  <c r="C7" i="10"/>
  <c r="C8" i="10"/>
  <c r="C4" i="10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11" i="5"/>
  <c r="G12" i="5"/>
  <c r="G13" i="5"/>
  <c r="G14" i="5"/>
  <c r="G15" i="5"/>
  <c r="G16" i="5"/>
  <c r="G17" i="5"/>
  <c r="G18" i="5"/>
  <c r="G10" i="5"/>
  <c r="G19" i="4"/>
  <c r="G11" i="4"/>
  <c r="G12" i="4"/>
  <c r="G13" i="4"/>
  <c r="G14" i="4"/>
  <c r="G15" i="4"/>
  <c r="G16" i="4"/>
  <c r="G17" i="4"/>
  <c r="G18" i="4"/>
  <c r="G10" i="4"/>
  <c r="A4" i="10"/>
  <c r="F6" i="10"/>
  <c r="P11" i="15" l="1"/>
  <c r="O11" i="15"/>
  <c r="N11" i="15"/>
  <c r="M11" i="15"/>
  <c r="B19" i="15"/>
  <c r="F19" i="15"/>
  <c r="N10" i="15" s="1"/>
  <c r="E19" i="15"/>
  <c r="R4" i="15" s="1"/>
  <c r="P10" i="15"/>
  <c r="O10" i="15"/>
  <c r="M10" i="15"/>
  <c r="F20" i="15"/>
  <c r="E20" i="15"/>
  <c r="R5" i="15" s="1"/>
  <c r="O5" i="15"/>
  <c r="N5" i="15"/>
  <c r="M5" i="15"/>
  <c r="P5" i="15"/>
  <c r="F26" i="15"/>
  <c r="E26" i="15"/>
  <c r="E24" i="15"/>
  <c r="R9" i="15" s="1"/>
  <c r="F24" i="15"/>
  <c r="P9" i="15"/>
  <c r="O9" i="15"/>
  <c r="N9" i="15"/>
  <c r="M9" i="15"/>
  <c r="F23" i="15"/>
  <c r="E23" i="15"/>
  <c r="R8" i="15" s="1"/>
  <c r="P7" i="15"/>
  <c r="O7" i="15"/>
  <c r="N7" i="15"/>
  <c r="M7" i="15"/>
  <c r="F21" i="15"/>
  <c r="E21" i="15"/>
  <c r="R6" i="15" s="1"/>
  <c r="P6" i="15"/>
  <c r="O6" i="15"/>
  <c r="N6" i="15"/>
  <c r="M6" i="15"/>
  <c r="P4" i="15"/>
  <c r="O4" i="15"/>
  <c r="N4" i="15"/>
  <c r="M4" i="15"/>
  <c r="F25" i="15"/>
  <c r="E25" i="15"/>
  <c r="R10" i="15" s="1"/>
  <c r="N8" i="15"/>
  <c r="M8" i="15"/>
  <c r="P8" i="15"/>
  <c r="O8" i="15"/>
  <c r="F22" i="15"/>
  <c r="E22" i="15"/>
  <c r="R7" i="15" s="1"/>
  <c r="T20" i="10" a="1"/>
  <c r="T20" i="10" s="1"/>
  <c r="B19" i="10" s="1" a="1"/>
  <c r="F8" i="10"/>
  <c r="J7" i="10"/>
  <c r="J5" i="10"/>
  <c r="J4" i="10"/>
  <c r="K8" i="10"/>
  <c r="E7" i="10"/>
  <c r="K6" i="10"/>
  <c r="E4" i="10"/>
  <c r="F5" i="10"/>
  <c r="B19" i="10" l="1"/>
  <c r="P4" i="10" l="1"/>
  <c r="O4" i="10"/>
  <c r="N4" i="10"/>
  <c r="M4" i="10"/>
  <c r="F20" i="10" l="1"/>
  <c r="E20" i="10"/>
  <c r="R5" i="10" s="1"/>
  <c r="F23" i="10"/>
  <c r="E23" i="10"/>
  <c r="R8" i="10" s="1"/>
  <c r="M9" i="10"/>
  <c r="N9" i="10"/>
  <c r="O9" i="10"/>
  <c r="P9" i="10"/>
  <c r="F21" i="10"/>
  <c r="E21" i="10"/>
  <c r="R6" i="10" s="1"/>
  <c r="M7" i="10"/>
  <c r="N7" i="10"/>
  <c r="O7" i="10"/>
  <c r="P7" i="10"/>
  <c r="E24" i="10"/>
  <c r="R9" i="10" s="1"/>
  <c r="F24" i="10"/>
  <c r="M11" i="10"/>
  <c r="N11" i="10"/>
  <c r="O11" i="10"/>
  <c r="P11" i="10"/>
  <c r="E26" i="10"/>
  <c r="F26" i="10"/>
  <c r="E19" i="10"/>
  <c r="R4" i="10" s="1"/>
  <c r="F19" i="10"/>
  <c r="M10" i="10"/>
  <c r="N10" i="10"/>
  <c r="O10" i="10"/>
  <c r="P10" i="10"/>
  <c r="M5" i="10"/>
  <c r="N5" i="10"/>
  <c r="O5" i="10"/>
  <c r="P5" i="10"/>
  <c r="F22" i="10"/>
  <c r="E22" i="10"/>
  <c r="R7" i="10" s="1"/>
  <c r="M6" i="10"/>
  <c r="N6" i="10"/>
  <c r="O6" i="10"/>
  <c r="P6" i="10"/>
  <c r="M8" i="10"/>
  <c r="N8" i="10"/>
  <c r="O8" i="10"/>
  <c r="P8" i="10"/>
  <c r="E25" i="10"/>
  <c r="R10" i="10" s="1"/>
  <c r="F25" i="10"/>
  <c r="F1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<sst xmlns="http://schemas.openxmlformats.org/spreadsheetml/2006/main" count="148" uniqueCount="38">
  <si>
    <t>バドミントン</t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</si>
  <si>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</si>
  <si>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</si>
  <si>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</si>
  <si>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フリガナ</t>
    <phoneticPr fontId="1"/>
  </si>
  <si>
    <t>学年</t>
    <rPh sb="0" eb="2">
      <t>ガクネン</t>
    </rPh>
    <phoneticPr fontId="1"/>
  </si>
  <si>
    <t>満年齢</t>
    <rPh sb="0" eb="3">
      <t>マンネンレイ</t>
    </rPh>
    <phoneticPr fontId="1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</si>
  <si>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1"/>
  </si>
  <si>
    <t>備考</t>
    <rPh sb="0" eb="2">
      <t>ビコウ</t>
    </rPh>
    <phoneticPr fontId="1"/>
  </si>
  <si>
    <t>番号</t>
    <rPh sb="0" eb="2">
      <t>バンゴウ</t>
    </rPh>
    <phoneticPr fontId="1"/>
  </si>
  <si>
    <t>氏　名</t>
    <rPh sb="0" eb="1">
      <t>シ</t>
    </rPh>
    <rPh sb="2" eb="3">
      <t>メイ</t>
    </rPh>
    <phoneticPr fontId="1"/>
  </si>
  <si>
    <t>※　水色のセルへの入力をお願いします。（学年の入力漏れがないようにお願いします。）</t>
    <rPh sb="2" eb="4">
      <t>ミズイロ</t>
    </rPh>
    <rPh sb="9" eb="11">
      <t>ニュウリョク</t>
    </rPh>
    <rPh sb="13" eb="14">
      <t>ネガ</t>
    </rPh>
    <rPh sb="20" eb="22">
      <t>ガクネン</t>
    </rPh>
    <rPh sb="23" eb="25">
      <t>ニュウリョク</t>
    </rPh>
    <rPh sb="25" eb="26">
      <t>モ</t>
    </rPh>
    <rPh sb="34" eb="35">
      <t>ネガ</t>
    </rPh>
    <phoneticPr fontId="1"/>
  </si>
  <si>
    <t>学校名</t>
    <rPh sb="0" eb="3">
      <t>ガッコウメイ</t>
    </rPh>
    <phoneticPr fontId="1"/>
  </si>
  <si>
    <t>代表者名</t>
    <rPh sb="0" eb="3">
      <t>ダイヒョウシャ</t>
    </rPh>
    <rPh sb="3" eb="4">
      <t>メイ</t>
    </rPh>
    <phoneticPr fontId="1"/>
  </si>
  <si>
    <t>フリガナ</t>
    <phoneticPr fontId="1"/>
  </si>
  <si>
    <t>e-mail</t>
    <phoneticPr fontId="1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</si>
  <si>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1"/>
  </si>
  <si>
    <t>男　子　シ　ン　グ　ル　ス</t>
    <rPh sb="0" eb="1">
      <t>オトコ</t>
    </rPh>
    <rPh sb="2" eb="3">
      <t>コ</t>
    </rPh>
    <phoneticPr fontId="1"/>
  </si>
  <si>
    <t>男　子　ダ　ブ　ル　ス</t>
    <rPh sb="0" eb="1">
      <t>オトコ</t>
    </rPh>
    <rPh sb="2" eb="3">
      <t>コ</t>
    </rPh>
    <phoneticPr fontId="1"/>
  </si>
  <si>
    <t>全・定</t>
    <phoneticPr fontId="1"/>
  </si>
  <si>
    <t>監督</t>
    <rPh sb="0" eb="2">
      <t>カントク</t>
    </rPh>
    <phoneticPr fontId="4"/>
  </si>
  <si>
    <t>コーチ</t>
    <phoneticPr fontId="4"/>
  </si>
  <si>
    <t>マネージャー</t>
    <phoneticPr fontId="4"/>
  </si>
  <si>
    <t>メンバー表</t>
    <rPh sb="4" eb="5">
      <t>ヒョウ</t>
    </rPh>
    <phoneticPr fontId="4"/>
  </si>
  <si>
    <t>学年</t>
    <rPh sb="0" eb="2">
      <t>ガクネン</t>
    </rPh>
    <phoneticPr fontId="4"/>
  </si>
  <si>
    <t>団体</t>
    <rPh sb="0" eb="2">
      <t>ダンタイ</t>
    </rPh>
    <phoneticPr fontId="7"/>
  </si>
  <si>
    <t>個人単</t>
    <rPh sb="0" eb="2">
      <t>コジン</t>
    </rPh>
    <rPh sb="2" eb="3">
      <t>タン</t>
    </rPh>
    <phoneticPr fontId="7"/>
  </si>
  <si>
    <t>個人複</t>
    <rPh sb="0" eb="2">
      <t>コジン</t>
    </rPh>
    <rPh sb="2" eb="3">
      <t>フク</t>
    </rPh>
    <phoneticPr fontId="7"/>
  </si>
  <si>
    <t>チーム名</t>
    <rPh sb="3" eb="4">
      <t>メイ</t>
    </rPh>
    <phoneticPr fontId="7"/>
  </si>
  <si>
    <t>※　各種目に出場する学校は、各地区大会における順位の欄に記入してください。</t>
    <rPh sb="23" eb="25">
      <t>ジュンイ</t>
    </rPh>
    <rPh sb="26" eb="27">
      <t>ラン</t>
    </rPh>
    <phoneticPr fontId="1"/>
  </si>
  <si>
    <t>※　各種目に出場する学校は、各地区大会における順位の欄に記入してください。</t>
    <phoneticPr fontId="1"/>
  </si>
  <si>
    <t>愛媛県総合体育大会　参加申込書</t>
    <rPh sb="3" eb="5">
      <t>ソウゴウ</t>
    </rPh>
    <rPh sb="5" eb="7">
      <t>タイイク</t>
    </rPh>
    <rPh sb="7" eb="9">
      <t>タイカイ</t>
    </rPh>
    <phoneticPr fontId="1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</si>
  <si>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1"/>
  </si>
  <si>
    <t>女　子　シ　ン　グ　ル　ス</t>
    <rPh sb="0" eb="1">
      <t>オンナ</t>
    </rPh>
    <rPh sb="2" eb="3">
      <t>コ</t>
    </rPh>
    <phoneticPr fontId="1"/>
  </si>
  <si>
    <t>女　子　ダ　ブ　ル　ス</t>
    <rPh sb="0" eb="1">
      <t>オンナ</t>
    </rPh>
    <rPh sb="2" eb="3">
      <t>コ</t>
    </rPh>
    <phoneticPr fontId="1"/>
  </si>
  <si>
    <t>※　桃色のセルへの入力をお願いします。（学年の入力漏れがないようにお願いします。）</t>
    <rPh sb="2" eb="4">
      <t>モモイロ</t>
    </rPh>
    <rPh sb="9" eb="11">
      <t>ニュウリョク</t>
    </rPh>
    <rPh sb="13" eb="14">
      <t>ネガ</t>
    </rPh>
    <rPh sb="20" eb="22">
      <t>ガクネン</t>
    </rPh>
    <rPh sb="23" eb="25">
      <t>ニュウリョク</t>
    </rPh>
    <rPh sb="25" eb="26">
      <t>モ</t>
    </rPh>
    <rPh sb="34" eb="35">
      <t>ネガ</t>
    </rPh>
    <phoneticPr fontId="1"/>
  </si>
  <si>
    <r>
      <rPr>
        <sz val="14"/>
        <color rgb="FF000000"/>
        <rFont val="ＭＳ Ｐゴシック"/>
        <family val="3"/>
        <charset val="128"/>
      </rPr>
      <t>生年月日</t>
    </r>
    <r>
      <rPr>
        <sz val="14"/>
        <color indexed="8"/>
        <rFont val="ＭＳ Ｐゴシック"/>
        <family val="3"/>
        <charset val="128"/>
      </rPr>
      <t xml:space="preserve">
</t>
    </r>
    <r>
      <rPr>
        <sz val="12"/>
        <color rgb="FF000000"/>
        <rFont val="ＭＳ Ｐゴシック"/>
        <family val="3"/>
        <charset val="128"/>
      </rPr>
      <t>(西暦/月/日)</t>
    </r>
    <rPh sb="0" eb="2">
      <t>セイネン</t>
    </rPh>
    <rPh sb="2" eb="4">
      <t>ガッピ</t>
    </rPh>
    <rPh sb="6" eb="8">
      <t>セイレキ</t>
    </rPh>
    <rPh sb="9" eb="10">
      <t>ガツ</t>
    </rPh>
    <rPh sb="11" eb="12">
      <t>ニチ</t>
    </rPh>
    <phoneticPr fontId="1"/>
  </si>
  <si>
    <r>
      <t>生年月日</t>
    </r>
    <r>
      <rPr>
        <sz val="14"/>
        <color indexed="8"/>
        <rFont val="ＭＳ Ｐゴシック"/>
        <family val="3"/>
        <charset val="128"/>
      </rPr>
      <t xml:space="preserve">
</t>
    </r>
    <r>
      <rPr>
        <sz val="12"/>
        <color rgb="FF000000"/>
        <rFont val="ＭＳ Ｐゴシック"/>
        <family val="3"/>
        <charset val="128"/>
      </rPr>
      <t>(西暦/月/日)</t>
    </r>
    <rPh sb="0" eb="2">
      <t>セイネン</t>
    </rPh>
    <rPh sb="2" eb="4">
      <t>ガッピ</t>
    </rPh>
    <rPh sb="6" eb="8">
      <t>セイレキ</t>
    </rPh>
    <rPh sb="9" eb="10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</si>
</sst>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2" borderId="3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255" wrapText="1"/>
    </xf>
    <xf numFmtId="0" fontId="0" fillId="3" borderId="18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2" xfId="0" applyFill="1" applyBorder="1">
      <alignment vertical="center"/>
    </xf>
    <xf numFmtId="0" fontId="5" fillId="4" borderId="1" xfId="0" applyFont="1" applyFill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0" fillId="0" borderId="4" xfId="0" applyBorder="1">
      <alignment vertical="center"/>
    </xf>
    <xf numFmtId="0" fontId="8" fillId="0" borderId="0" xfId="0" applyFont="1">
      <alignment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76" fontId="5" fillId="5" borderId="1" xfId="0" applyNumberFormat="1" applyFont="1" applyFill="1" applyBorder="1" applyAlignment="1">
      <alignment horizontal="center" vertical="center"/>
    </xf>
    <xf numFmtId="0" fontId="5" fillId="5" borderId="1" xfId="0" quotePrefix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 shrinkToFit="1"/>
    </xf>
    <xf numFmtId="0" fontId="5" fillId="5" borderId="3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14" fontId="6" fillId="0" borderId="0" xfId="0" applyNumberFormat="1" applyFont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9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144464</xdr:colOff>
      <xdr:row>3</xdr:row>
      <xdr:rowOff>234950</xdr:rowOff>
    </xdr:from>
    <xdr:to>
      <xdr:col>0</xdr:col>
      <xdr:colOff>419100</xdr:colOff>
      <xdr:row>4</xdr:row>
      <xdr:rowOff>149225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4464" y="1162050"/>
          <a:ext cx="274636" cy="2698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134939</xdr:colOff>
      <xdr:row>3</xdr:row>
      <xdr:rowOff>228600</xdr:rowOff>
    </xdr:from>
    <xdr:to>
      <xdr:col>0</xdr:col>
      <xdr:colOff>438150</xdr:colOff>
      <xdr:row>4</xdr:row>
      <xdr:rowOff>161925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34939" y="1155700"/>
          <a:ext cx="303211" cy="288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134939</xdr:colOff>
      <xdr:row>3</xdr:row>
      <xdr:rowOff>228600</xdr:rowOff>
    </xdr:from>
    <xdr:to>
      <xdr:col>0</xdr:col>
      <xdr:colOff>431800</xdr:colOff>
      <xdr:row>4</xdr:row>
      <xdr:rowOff>161925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34939" y="1155700"/>
          <a:ext cx="296861" cy="288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144464</xdr:colOff>
      <xdr:row>3</xdr:row>
      <xdr:rowOff>211666</xdr:rowOff>
    </xdr:from>
    <xdr:to>
      <xdr:col>0</xdr:col>
      <xdr:colOff>430389</xdr:colOff>
      <xdr:row>4</xdr:row>
      <xdr:rowOff>162630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AE77BB2A-9309-46FE-8DE4-86F44A73AAD0}"/>
            </a:ext>
          </a:extLst>
        </xdr:cNvPr>
        <xdr:cNvSpPr/>
      </xdr:nvSpPr>
      <xdr:spPr>
        <a:xfrm>
          <a:off x="144464" y="1142999"/>
          <a:ext cx="285925" cy="30374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134939</xdr:colOff>
      <xdr:row>3</xdr:row>
      <xdr:rowOff>241300</xdr:rowOff>
    </xdr:from>
    <xdr:to>
      <xdr:col>0</xdr:col>
      <xdr:colOff>425450</xdr:colOff>
      <xdr:row>4</xdr:row>
      <xdr:rowOff>149225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23CEC536-4473-485C-909F-27E69E663E33}"/>
            </a:ext>
          </a:extLst>
        </xdr:cNvPr>
        <xdr:cNvSpPr/>
      </xdr:nvSpPr>
      <xdr:spPr>
        <a:xfrm>
          <a:off x="134939" y="1168400"/>
          <a:ext cx="290511" cy="2635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134939</xdr:colOff>
      <xdr:row>3</xdr:row>
      <xdr:rowOff>228600</xdr:rowOff>
    </xdr:from>
    <xdr:to>
      <xdr:col>0</xdr:col>
      <xdr:colOff>444500</xdr:colOff>
      <xdr:row>4</xdr:row>
      <xdr:rowOff>161925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9F2B7DEA-2F75-488D-8C28-5448E6418FCF}"/>
            </a:ext>
          </a:extLst>
        </xdr:cNvPr>
        <xdr:cNvSpPr/>
      </xdr:nvSpPr>
      <xdr:spPr>
        <a:xfrm>
          <a:off x="134939" y="1155700"/>
          <a:ext cx="309561" cy="288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1C47-9FD2-40C3-BDE2-811829C7F92E}">
  <sheetPr>
    <tabColor theme="3" tint="0.79998168889431442"/>
  </sheetPr>
  <dimension ref="A1:L37"/>
  <sheetViews>
    <sheetView workbookViewId="0">
      <selection activeCell="E5" sqref="E5"/>
    </sheetView>
  </sheetViews>
  <sheetFormatPr defaultRowHeight="13" x14ac:dyDescent="0.2"/>
  <cols>
    <col min="3" max="3" width="15.81640625" style="39" customWidth="1"/>
    <col min="7" max="7" width="15.81640625" style="39" customWidth="1"/>
    <col min="11" max="11" width="15.81640625" style="39" customWidth="1"/>
  </cols>
  <sheetData>
    <row r="1" spans="1:12" x14ac:dyDescent="0.2">
      <c r="A1" s="57" t="s">
        <v>28</v>
      </c>
      <c r="B1" s="57">
        <f>男子団体!B3</f>
        <v>0</v>
      </c>
      <c r="F1" t="str">
        <f>男子シングルス!B3</f>
        <v/>
      </c>
      <c r="J1" t="str">
        <f>男子ダブルス!B3</f>
        <v/>
      </c>
    </row>
    <row r="3" spans="1:12" x14ac:dyDescent="0.2">
      <c r="B3" t="s">
        <v>25</v>
      </c>
      <c r="F3" t="s">
        <v>26</v>
      </c>
      <c r="J3" t="s">
        <v>27</v>
      </c>
    </row>
    <row r="4" spans="1:12" ht="16.5" x14ac:dyDescent="0.2">
      <c r="B4" s="62" t="s">
        <v>1</v>
      </c>
      <c r="C4" s="51">
        <f>男子団体!C10</f>
        <v>0</v>
      </c>
      <c r="D4" s="9"/>
      <c r="F4" s="62" t="s">
        <v>1</v>
      </c>
      <c r="G4" s="51">
        <f>男子シングルス!C10</f>
        <v>0</v>
      </c>
      <c r="H4" s="9"/>
      <c r="J4" s="62" t="s">
        <v>1</v>
      </c>
      <c r="K4" s="51">
        <f>男子ダブルス!C10</f>
        <v>0</v>
      </c>
      <c r="L4" s="9"/>
    </row>
    <row r="5" spans="1:12" ht="16.5" x14ac:dyDescent="0.2">
      <c r="B5" s="63"/>
      <c r="C5" s="52">
        <f>男子団体!B10</f>
        <v>0</v>
      </c>
      <c r="D5" s="53"/>
      <c r="F5" s="63"/>
      <c r="G5" s="52">
        <f>男子シングルス!B10</f>
        <v>0</v>
      </c>
      <c r="H5" s="53"/>
      <c r="J5" s="63"/>
      <c r="K5" s="52">
        <f>男子ダブルス!B10</f>
        <v>0</v>
      </c>
      <c r="L5" s="53"/>
    </row>
    <row r="6" spans="1:12" ht="16.5" x14ac:dyDescent="0.2">
      <c r="B6" s="62" t="s">
        <v>2</v>
      </c>
      <c r="C6" s="51">
        <f>男子団体!C11</f>
        <v>0</v>
      </c>
      <c r="D6" s="9"/>
      <c r="F6" s="62">
        <v>1</v>
      </c>
      <c r="G6" s="51">
        <f>男子シングルス!C11</f>
        <v>0</v>
      </c>
      <c r="H6" s="54">
        <f>男子シングルス!D11</f>
        <v>0</v>
      </c>
      <c r="J6" s="62">
        <v>1</v>
      </c>
      <c r="K6" s="51">
        <f>男子ダブルス!C11</f>
        <v>0</v>
      </c>
      <c r="L6" s="54">
        <f>男子ダブルス!D11</f>
        <v>0</v>
      </c>
    </row>
    <row r="7" spans="1:12" ht="16.5" x14ac:dyDescent="0.2">
      <c r="B7" s="63"/>
      <c r="C7" s="52">
        <f>男子団体!B11</f>
        <v>0</v>
      </c>
      <c r="D7" s="53"/>
      <c r="F7" s="63"/>
      <c r="G7" s="52">
        <f>男子シングルス!B11</f>
        <v>0</v>
      </c>
      <c r="H7" s="53"/>
      <c r="J7" s="64"/>
      <c r="K7" s="52">
        <f>男子ダブルス!B11</f>
        <v>0</v>
      </c>
      <c r="L7" s="53"/>
    </row>
    <row r="8" spans="1:12" ht="16.5" x14ac:dyDescent="0.2">
      <c r="B8" s="62" t="s">
        <v>3</v>
      </c>
      <c r="C8" s="51">
        <f>男子団体!C12</f>
        <v>0</v>
      </c>
      <c r="D8" s="54">
        <f>男子団体!D11</f>
        <v>0</v>
      </c>
      <c r="F8" s="62">
        <v>2</v>
      </c>
      <c r="G8" s="51">
        <f>男子シングルス!C12</f>
        <v>0</v>
      </c>
      <c r="H8" s="54">
        <f>男子シングルス!D12</f>
        <v>0</v>
      </c>
      <c r="J8" s="64"/>
      <c r="K8" s="51">
        <f>男子ダブルス!C12</f>
        <v>0</v>
      </c>
      <c r="L8" s="54">
        <f>男子ダブルス!D12</f>
        <v>0</v>
      </c>
    </row>
    <row r="9" spans="1:12" ht="16.5" x14ac:dyDescent="0.2">
      <c r="B9" s="63"/>
      <c r="C9" s="52">
        <f>男子団体!B12</f>
        <v>0</v>
      </c>
      <c r="D9" s="55"/>
      <c r="F9" s="63"/>
      <c r="G9" s="52">
        <f>男子シングルス!B12</f>
        <v>0</v>
      </c>
      <c r="H9" s="55"/>
      <c r="J9" s="63"/>
      <c r="K9" s="52">
        <f>男子ダブルス!B12</f>
        <v>0</v>
      </c>
      <c r="L9" s="55"/>
    </row>
    <row r="10" spans="1:12" ht="16.5" x14ac:dyDescent="0.2">
      <c r="B10" s="62">
        <v>1</v>
      </c>
      <c r="C10" s="51">
        <f>男子団体!C13</f>
        <v>0</v>
      </c>
      <c r="D10" s="7">
        <f>男子団体!D12</f>
        <v>0</v>
      </c>
      <c r="F10" s="62">
        <v>3</v>
      </c>
      <c r="G10" s="51">
        <f>男子シングルス!C13</f>
        <v>0</v>
      </c>
      <c r="H10" s="7">
        <f>男子シングルス!D13</f>
        <v>0</v>
      </c>
      <c r="J10" s="62">
        <v>2</v>
      </c>
      <c r="K10" s="51">
        <f>男子ダブルス!C13</f>
        <v>0</v>
      </c>
      <c r="L10" s="7">
        <f>男子ダブルス!D13</f>
        <v>0</v>
      </c>
    </row>
    <row r="11" spans="1:12" ht="16.5" x14ac:dyDescent="0.2">
      <c r="B11" s="63"/>
      <c r="C11" s="52">
        <f>男子団体!B13</f>
        <v>0</v>
      </c>
      <c r="D11" s="55"/>
      <c r="F11" s="63"/>
      <c r="G11" s="52">
        <f>男子シングルス!B13</f>
        <v>0</v>
      </c>
      <c r="H11" s="55"/>
      <c r="J11" s="64"/>
      <c r="K11" s="52">
        <f>男子ダブルス!B13</f>
        <v>0</v>
      </c>
      <c r="L11" s="55"/>
    </row>
    <row r="12" spans="1:12" ht="16.5" x14ac:dyDescent="0.2">
      <c r="B12" s="62">
        <v>2</v>
      </c>
      <c r="C12" s="51">
        <f>男子団体!C14</f>
        <v>0</v>
      </c>
      <c r="D12" s="7">
        <f>男子団体!D13</f>
        <v>0</v>
      </c>
      <c r="F12" s="62">
        <v>4</v>
      </c>
      <c r="G12" s="51">
        <f>男子シングルス!C14</f>
        <v>0</v>
      </c>
      <c r="H12" s="7">
        <f>男子シングルス!D14</f>
        <v>0</v>
      </c>
      <c r="J12" s="64"/>
      <c r="K12" s="51">
        <f>男子ダブルス!C14</f>
        <v>0</v>
      </c>
      <c r="L12" s="7">
        <f>男子ダブルス!D14</f>
        <v>0</v>
      </c>
    </row>
    <row r="13" spans="1:12" ht="16.5" x14ac:dyDescent="0.2">
      <c r="B13" s="63"/>
      <c r="C13" s="52">
        <f>男子団体!B14</f>
        <v>0</v>
      </c>
      <c r="D13" s="55"/>
      <c r="F13" s="63"/>
      <c r="G13" s="52">
        <f>男子シングルス!B14</f>
        <v>0</v>
      </c>
      <c r="H13" s="55"/>
      <c r="J13" s="63"/>
      <c r="K13" s="52">
        <f>男子ダブルス!B14</f>
        <v>0</v>
      </c>
      <c r="L13" s="55"/>
    </row>
    <row r="14" spans="1:12" ht="16.5" x14ac:dyDescent="0.2">
      <c r="B14" s="62">
        <v>3</v>
      </c>
      <c r="C14" s="51">
        <f>男子団体!C15</f>
        <v>0</v>
      </c>
      <c r="D14" s="7">
        <f>男子団体!D14</f>
        <v>0</v>
      </c>
      <c r="F14" s="62">
        <v>5</v>
      </c>
      <c r="G14" s="51">
        <f>男子シングルス!C15</f>
        <v>0</v>
      </c>
      <c r="H14" s="7">
        <f>男子シングルス!D15</f>
        <v>0</v>
      </c>
      <c r="J14" s="62">
        <v>3</v>
      </c>
      <c r="K14" s="51">
        <f>男子ダブルス!C15</f>
        <v>0</v>
      </c>
      <c r="L14" s="7">
        <f>男子ダブルス!D15</f>
        <v>0</v>
      </c>
    </row>
    <row r="15" spans="1:12" ht="16.5" x14ac:dyDescent="0.2">
      <c r="B15" s="63"/>
      <c r="C15" s="52">
        <f>男子団体!B15</f>
        <v>0</v>
      </c>
      <c r="D15" s="55"/>
      <c r="F15" s="63"/>
      <c r="G15" s="52">
        <f>男子シングルス!B15</f>
        <v>0</v>
      </c>
      <c r="H15" s="55"/>
      <c r="J15" s="64"/>
      <c r="K15" s="52">
        <f>男子ダブルス!B15</f>
        <v>0</v>
      </c>
      <c r="L15" s="55"/>
    </row>
    <row r="16" spans="1:12" ht="16.5" x14ac:dyDescent="0.2">
      <c r="B16" s="62">
        <v>4</v>
      </c>
      <c r="C16" s="51">
        <f>男子団体!C16</f>
        <v>0</v>
      </c>
      <c r="D16" s="7">
        <f>男子団体!D15</f>
        <v>0</v>
      </c>
      <c r="F16" s="62">
        <v>6</v>
      </c>
      <c r="G16" s="51">
        <f>男子シングルス!C16</f>
        <v>0</v>
      </c>
      <c r="H16" s="7">
        <f>男子シングルス!D16</f>
        <v>0</v>
      </c>
      <c r="J16" s="64"/>
      <c r="K16" s="51">
        <f>男子ダブルス!C16</f>
        <v>0</v>
      </c>
      <c r="L16" s="7">
        <f>男子ダブルス!D16</f>
        <v>0</v>
      </c>
    </row>
    <row r="17" spans="2:12" ht="16.5" x14ac:dyDescent="0.2">
      <c r="B17" s="63"/>
      <c r="C17" s="52">
        <f>男子団体!B16</f>
        <v>0</v>
      </c>
      <c r="D17" s="55"/>
      <c r="F17" s="63"/>
      <c r="G17" s="52">
        <f>男子シングルス!B16</f>
        <v>0</v>
      </c>
      <c r="H17" s="55"/>
      <c r="J17" s="63"/>
      <c r="K17" s="52">
        <f>男子ダブルス!B16</f>
        <v>0</v>
      </c>
      <c r="L17" s="55"/>
    </row>
    <row r="18" spans="2:12" ht="16.5" x14ac:dyDescent="0.2">
      <c r="B18" s="62">
        <v>5</v>
      </c>
      <c r="C18" s="51">
        <f>男子団体!C17</f>
        <v>0</v>
      </c>
      <c r="D18" s="7">
        <f>男子団体!D16</f>
        <v>0</v>
      </c>
      <c r="F18" s="62">
        <v>7</v>
      </c>
      <c r="G18" s="51">
        <f>男子シングルス!C17</f>
        <v>0</v>
      </c>
      <c r="H18" s="7">
        <f>男子シングルス!D17</f>
        <v>0</v>
      </c>
      <c r="J18" s="62">
        <v>4</v>
      </c>
      <c r="K18" s="51">
        <f>男子ダブルス!C17</f>
        <v>0</v>
      </c>
      <c r="L18" s="7">
        <f>男子ダブルス!D17</f>
        <v>0</v>
      </c>
    </row>
    <row r="19" spans="2:12" ht="16.5" x14ac:dyDescent="0.2">
      <c r="B19" s="63"/>
      <c r="C19" s="52">
        <f>男子団体!B17</f>
        <v>0</v>
      </c>
      <c r="D19" s="55"/>
      <c r="F19" s="63"/>
      <c r="G19" s="52">
        <f>男子シングルス!B17</f>
        <v>0</v>
      </c>
      <c r="H19" s="55"/>
      <c r="J19" s="64"/>
      <c r="K19" s="52">
        <f>男子ダブルス!B17</f>
        <v>0</v>
      </c>
      <c r="L19" s="55"/>
    </row>
    <row r="20" spans="2:12" ht="16.5" x14ac:dyDescent="0.2">
      <c r="B20" s="62">
        <v>6</v>
      </c>
      <c r="C20" s="51">
        <f>男子団体!C18</f>
        <v>0</v>
      </c>
      <c r="D20" s="7">
        <f>男子団体!D17</f>
        <v>0</v>
      </c>
      <c r="F20" s="62">
        <v>8</v>
      </c>
      <c r="G20" s="51">
        <f>男子シングルス!C18</f>
        <v>0</v>
      </c>
      <c r="H20" s="7">
        <f>男子シングルス!D18</f>
        <v>0</v>
      </c>
      <c r="J20" s="64"/>
      <c r="K20" s="51">
        <f>男子ダブルス!C18</f>
        <v>0</v>
      </c>
      <c r="L20" s="7">
        <f>男子ダブルス!D18</f>
        <v>0</v>
      </c>
    </row>
    <row r="21" spans="2:12" ht="16.5" x14ac:dyDescent="0.2">
      <c r="B21" s="63"/>
      <c r="C21" s="52">
        <f>男子団体!B18</f>
        <v>0</v>
      </c>
      <c r="D21" s="55"/>
      <c r="F21" s="63"/>
      <c r="G21" s="52">
        <f>男子シングルス!B18</f>
        <v>0</v>
      </c>
      <c r="H21" s="55"/>
      <c r="J21" s="63"/>
      <c r="K21" s="52">
        <f>男子ダブルス!B18</f>
        <v>0</v>
      </c>
      <c r="L21" s="55"/>
    </row>
    <row r="22" spans="2:12" ht="16.5" x14ac:dyDescent="0.2">
      <c r="B22" s="62">
        <v>7</v>
      </c>
      <c r="C22" s="51">
        <f>男子団体!C19</f>
        <v>0</v>
      </c>
      <c r="D22" s="7">
        <f>男子団体!D18</f>
        <v>0</v>
      </c>
      <c r="F22" s="62">
        <v>9</v>
      </c>
      <c r="G22" s="51" t="e">
        <f>男子シングルス!#REF!</f>
        <v>#REF!</v>
      </c>
      <c r="H22" s="7" t="e">
        <f>男子シングルス!#REF!</f>
        <v>#REF!</v>
      </c>
      <c r="J22" s="62">
        <v>5</v>
      </c>
      <c r="K22" s="51">
        <f>男子ダブルス!C19</f>
        <v>0</v>
      </c>
      <c r="L22" s="7">
        <f>男子ダブルス!D19</f>
        <v>0</v>
      </c>
    </row>
    <row r="23" spans="2:12" ht="16.5" x14ac:dyDescent="0.2">
      <c r="B23" s="63"/>
      <c r="C23" s="52">
        <f>男子団体!B19</f>
        <v>0</v>
      </c>
      <c r="D23" s="55"/>
      <c r="F23" s="63"/>
      <c r="G23" s="52" t="e">
        <f>男子シングルス!#REF!</f>
        <v>#REF!</v>
      </c>
      <c r="H23" s="55"/>
      <c r="J23" s="64"/>
      <c r="K23" s="52">
        <f>男子ダブルス!B19</f>
        <v>0</v>
      </c>
      <c r="L23" s="55"/>
    </row>
    <row r="24" spans="2:12" ht="16.5" x14ac:dyDescent="0.2">
      <c r="F24" s="62">
        <v>10</v>
      </c>
      <c r="G24" s="51" t="e">
        <f>男子シングルス!#REF!</f>
        <v>#REF!</v>
      </c>
      <c r="H24" s="7" t="e">
        <f>男子シングルス!#REF!</f>
        <v>#REF!</v>
      </c>
      <c r="J24" s="64"/>
      <c r="K24" s="51">
        <f>男子ダブルス!C20</f>
        <v>0</v>
      </c>
      <c r="L24" s="7">
        <f>男子ダブルス!D20</f>
        <v>0</v>
      </c>
    </row>
    <row r="25" spans="2:12" ht="16.5" x14ac:dyDescent="0.2">
      <c r="F25" s="63"/>
      <c r="G25" s="52" t="e">
        <f>男子シングルス!#REF!</f>
        <v>#REF!</v>
      </c>
      <c r="H25" s="55"/>
      <c r="J25" s="63"/>
      <c r="K25" s="52">
        <f>男子ダブルス!B20</f>
        <v>0</v>
      </c>
      <c r="L25" s="55"/>
    </row>
    <row r="26" spans="2:12" ht="16.5" x14ac:dyDescent="0.2">
      <c r="F26" s="62">
        <v>11</v>
      </c>
      <c r="G26" s="51" t="e">
        <f>男子シングルス!#REF!</f>
        <v>#REF!</v>
      </c>
      <c r="H26" s="7" t="e">
        <f>男子シングルス!#REF!</f>
        <v>#REF!</v>
      </c>
      <c r="J26" s="62">
        <v>6</v>
      </c>
      <c r="K26" s="51">
        <f>男子ダブルス!C21</f>
        <v>0</v>
      </c>
      <c r="L26" s="7">
        <f>男子ダブルス!D21</f>
        <v>0</v>
      </c>
    </row>
    <row r="27" spans="2:12" ht="16.5" x14ac:dyDescent="0.2">
      <c r="F27" s="63"/>
      <c r="G27" s="52" t="e">
        <f>男子シングルス!#REF!</f>
        <v>#REF!</v>
      </c>
      <c r="H27" s="55"/>
      <c r="J27" s="64"/>
      <c r="K27" s="52">
        <f>男子ダブルス!B21</f>
        <v>0</v>
      </c>
      <c r="L27" s="55"/>
    </row>
    <row r="28" spans="2:12" ht="16.5" x14ac:dyDescent="0.2">
      <c r="F28" s="62">
        <v>12</v>
      </c>
      <c r="G28" s="51" t="e">
        <f>男子シングルス!#REF!</f>
        <v>#REF!</v>
      </c>
      <c r="H28" s="7" t="e">
        <f>男子シングルス!#REF!</f>
        <v>#REF!</v>
      </c>
      <c r="J28" s="64"/>
      <c r="K28" s="51">
        <f>男子ダブルス!C22</f>
        <v>0</v>
      </c>
      <c r="L28" s="7">
        <f>男子ダブルス!D22</f>
        <v>0</v>
      </c>
    </row>
    <row r="29" spans="2:12" ht="16.5" x14ac:dyDescent="0.2">
      <c r="F29" s="63"/>
      <c r="G29" s="52" t="e">
        <f>男子シングルス!#REF!</f>
        <v>#REF!</v>
      </c>
      <c r="H29" s="55"/>
      <c r="J29" s="63"/>
      <c r="K29" s="52">
        <f>男子ダブルス!B22</f>
        <v>0</v>
      </c>
      <c r="L29" s="55"/>
    </row>
    <row r="30" spans="2:12" ht="16.5" x14ac:dyDescent="0.2">
      <c r="F30" s="62">
        <v>13</v>
      </c>
      <c r="G30" s="51" t="e">
        <f>男子シングルス!#REF!</f>
        <v>#REF!</v>
      </c>
      <c r="H30" s="7" t="e">
        <f>男子シングルス!#REF!</f>
        <v>#REF!</v>
      </c>
      <c r="J30" s="62">
        <v>7</v>
      </c>
      <c r="K30" s="51">
        <f>男子ダブルス!C23</f>
        <v>0</v>
      </c>
      <c r="L30" s="7">
        <f>男子ダブルス!D23</f>
        <v>0</v>
      </c>
    </row>
    <row r="31" spans="2:12" ht="16.5" x14ac:dyDescent="0.2">
      <c r="F31" s="63"/>
      <c r="G31" s="52" t="e">
        <f>男子シングルス!#REF!</f>
        <v>#REF!</v>
      </c>
      <c r="H31" s="55"/>
      <c r="J31" s="64"/>
      <c r="K31" s="52">
        <f>男子ダブルス!B23</f>
        <v>0</v>
      </c>
      <c r="L31" s="55"/>
    </row>
    <row r="32" spans="2:12" ht="16.5" x14ac:dyDescent="0.2">
      <c r="F32" s="62">
        <v>14</v>
      </c>
      <c r="G32" s="51" t="e">
        <f>男子シングルス!#REF!</f>
        <v>#REF!</v>
      </c>
      <c r="H32" s="7" t="e">
        <f>男子シングルス!#REF!</f>
        <v>#REF!</v>
      </c>
      <c r="J32" s="64"/>
      <c r="K32" s="51">
        <f>男子ダブルス!C24</f>
        <v>0</v>
      </c>
      <c r="L32" s="7">
        <f>男子ダブルス!D24</f>
        <v>0</v>
      </c>
    </row>
    <row r="33" spans="6:12" ht="16.5" x14ac:dyDescent="0.2">
      <c r="F33" s="63"/>
      <c r="G33" s="52" t="e">
        <f>男子シングルス!#REF!</f>
        <v>#REF!</v>
      </c>
      <c r="H33" s="55"/>
      <c r="J33" s="63"/>
      <c r="K33" s="52">
        <f>男子ダブルス!B24</f>
        <v>0</v>
      </c>
      <c r="L33" s="55"/>
    </row>
    <row r="34" spans="6:12" ht="16.5" x14ac:dyDescent="0.2">
      <c r="F34" s="62">
        <v>15</v>
      </c>
      <c r="G34" s="51" t="e">
        <f>男子シングルス!#REF!</f>
        <v>#REF!</v>
      </c>
      <c r="H34" s="7" t="e">
        <f>男子シングルス!#REF!</f>
        <v>#REF!</v>
      </c>
      <c r="J34" s="62">
        <v>8</v>
      </c>
      <c r="K34" s="51">
        <f>男子ダブルス!C25</f>
        <v>0</v>
      </c>
      <c r="L34" s="7">
        <f>男子ダブルス!D25</f>
        <v>0</v>
      </c>
    </row>
    <row r="35" spans="6:12" ht="16.5" x14ac:dyDescent="0.2">
      <c r="F35" s="63"/>
      <c r="G35" s="52" t="e">
        <f>男子シングルス!#REF!</f>
        <v>#REF!</v>
      </c>
      <c r="H35" s="55"/>
      <c r="J35" s="64"/>
      <c r="K35" s="52">
        <f>男子ダブルス!B25</f>
        <v>0</v>
      </c>
      <c r="L35" s="55"/>
    </row>
    <row r="36" spans="6:12" ht="16.5" x14ac:dyDescent="0.2">
      <c r="F36" s="62">
        <v>16</v>
      </c>
      <c r="G36" s="51" t="e">
        <f>男子シングルス!#REF!</f>
        <v>#REF!</v>
      </c>
      <c r="H36" s="7" t="e">
        <f>男子シングルス!#REF!</f>
        <v>#REF!</v>
      </c>
      <c r="J36" s="64"/>
      <c r="K36" s="51">
        <f>男子ダブルス!C26</f>
        <v>0</v>
      </c>
      <c r="L36" s="7">
        <f>男子ダブルス!D26</f>
        <v>0</v>
      </c>
    </row>
    <row r="37" spans="6:12" ht="16.5" x14ac:dyDescent="0.2">
      <c r="F37" s="63"/>
      <c r="G37" s="52" t="e">
        <f>男子シングルス!#REF!</f>
        <v>#REF!</v>
      </c>
      <c r="H37" s="55"/>
      <c r="J37" s="63"/>
      <c r="K37" s="52">
        <f>男子ダブルス!B26</f>
        <v>0</v>
      </c>
      <c r="L37" s="55"/>
    </row>
  </sheetData>
  <mergeCells count="36">
    <mergeCell ref="J22:J25"/>
    <mergeCell ref="J26:J29"/>
    <mergeCell ref="J30:J33"/>
    <mergeCell ref="J34:J37"/>
    <mergeCell ref="F28:F29"/>
    <mergeCell ref="F30:F31"/>
    <mergeCell ref="F32:F33"/>
    <mergeCell ref="F34:F35"/>
    <mergeCell ref="F36:F37"/>
    <mergeCell ref="F26:F27"/>
    <mergeCell ref="J4:J5"/>
    <mergeCell ref="J6:J9"/>
    <mergeCell ref="J10:J13"/>
    <mergeCell ref="J14:J17"/>
    <mergeCell ref="J18:J21"/>
    <mergeCell ref="F16:F17"/>
    <mergeCell ref="F18:F19"/>
    <mergeCell ref="F20:F21"/>
    <mergeCell ref="F22:F23"/>
    <mergeCell ref="F24:F25"/>
    <mergeCell ref="B16:B17"/>
    <mergeCell ref="B18:B19"/>
    <mergeCell ref="B20:B21"/>
    <mergeCell ref="B22:B23"/>
    <mergeCell ref="F4:F5"/>
    <mergeCell ref="F6:F7"/>
    <mergeCell ref="F8:F9"/>
    <mergeCell ref="F10:F11"/>
    <mergeCell ref="F12:F13"/>
    <mergeCell ref="F14:F15"/>
    <mergeCell ref="B4:B5"/>
    <mergeCell ref="B6:B7"/>
    <mergeCell ref="B8:B9"/>
    <mergeCell ref="B10:B11"/>
    <mergeCell ref="B12:B13"/>
    <mergeCell ref="B14:B15"/>
  </mergeCells>
  <phoneticPr fontId="7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A028B-9B25-43D8-B81D-138E00AB2748}">
  <sheetPr>
    <tabColor theme="5" tint="0.59999389629810485"/>
  </sheetPr>
  <dimension ref="A3:AA35"/>
  <sheetViews>
    <sheetView workbookViewId="0">
      <selection activeCell="R26" sqref="R26"/>
    </sheetView>
  </sheetViews>
  <sheetFormatPr defaultRowHeight="13" x14ac:dyDescent="0.2"/>
  <cols>
    <col min="3" max="3" width="12.08984375" customWidth="1"/>
    <col min="4" max="4" width="4.36328125" customWidth="1"/>
    <col min="5" max="6" width="2.90625" customWidth="1"/>
    <col min="7" max="7" width="3.81640625" customWidth="1"/>
    <col min="8" max="8" width="19.453125" customWidth="1"/>
    <col min="9" max="11" width="3.1796875" customWidth="1"/>
    <col min="16" max="16" width="4.1796875" customWidth="1"/>
    <col min="17" max="17" width="3.08984375" customWidth="1"/>
    <col min="20" max="23" width="0" hidden="1" customWidth="1"/>
    <col min="24" max="24" width="5.36328125" hidden="1" customWidth="1"/>
    <col min="25" max="28" width="0" hidden="1" customWidth="1"/>
  </cols>
  <sheetData>
    <row r="3" spans="1:27" x14ac:dyDescent="0.2">
      <c r="A3" s="38" t="s">
        <v>23</v>
      </c>
      <c r="B3" s="38"/>
      <c r="C3" s="38"/>
      <c r="D3" s="38" t="s">
        <v>24</v>
      </c>
      <c r="E3" s="38"/>
      <c r="F3" s="38"/>
      <c r="G3" s="38"/>
      <c r="H3" s="38"/>
      <c r="I3" s="38" t="s">
        <v>24</v>
      </c>
      <c r="J3" s="38"/>
      <c r="K3" s="38"/>
    </row>
    <row r="4" spans="1:27" x14ac:dyDescent="0.2">
      <c r="A4" s="107">
        <f>女子団体!B3</f>
        <v>0</v>
      </c>
      <c r="B4" s="38" t="s">
        <v>20</v>
      </c>
      <c r="C4" s="38">
        <f>女子団体!B10</f>
        <v>0</v>
      </c>
      <c r="D4" s="38"/>
      <c r="E4" s="38" t="str">
        <f>IF(COUNTIF(女子ダブルス!$E$11:$E$26,'メンバー表貼付 (女子)'!C12),"D","")</f>
        <v/>
      </c>
      <c r="F4" s="38" t="str">
        <f>IF(COUNTIF(女子シングルス!$E$11:$E$18,'メンバー表貼付 (女子)'!C12),"S","")</f>
        <v/>
      </c>
      <c r="G4" s="38">
        <v>3</v>
      </c>
      <c r="H4" s="38">
        <f>女子団体!B15</f>
        <v>0</v>
      </c>
      <c r="I4" s="38">
        <f>女子団体!D15</f>
        <v>0</v>
      </c>
      <c r="J4" s="38" t="str">
        <f>IF(COUNTIF(女子ダブルス!$E$11:$E$26,'メンバー表貼付 (女子)'!H12),"D","")</f>
        <v/>
      </c>
      <c r="K4" s="38" t="str">
        <f>IF(COUNTIF(女子シングルス!$E$11:$E$18,'メンバー表貼付 (女子)'!H12),"S","")</f>
        <v/>
      </c>
      <c r="M4" t="e">
        <f>IF(B19="","",B19)</f>
        <v>#REF!</v>
      </c>
      <c r="N4" t="e">
        <f>IF(B19="","",C19)</f>
        <v>#REF!</v>
      </c>
      <c r="O4" t="e">
        <f>IF(B19="","",E19)</f>
        <v>#REF!</v>
      </c>
      <c r="P4" t="e">
        <f>IF(B19="","",F19)</f>
        <v>#REF!</v>
      </c>
      <c r="R4" t="str">
        <f>IF(COUNTIF($AA19:AA$35,E19),"S","")</f>
        <v>S</v>
      </c>
      <c r="T4" t="str">
        <f>IF(女子団体!B12="","",女子団体!B12)</f>
        <v/>
      </c>
      <c r="U4" t="str">
        <f>IF(女子団体!D12="","",女子団体!D12)</f>
        <v/>
      </c>
      <c r="V4" t="str">
        <f>IF(女子団体!E12="","",女子団体!E12)</f>
        <v/>
      </c>
      <c r="X4" s="33">
        <v>1</v>
      </c>
      <c r="Y4" s="34" t="str">
        <f>IF(女子ダブルス!B11="","",女子ダブルス!B11)</f>
        <v/>
      </c>
      <c r="Z4" s="34" t="str">
        <f>IF(女子ダブルス!D11="","",女子ダブルス!D11)</f>
        <v/>
      </c>
      <c r="AA4" s="34" t="str">
        <f>IF(女子ダブルス!E11="","",女子ダブルス!E11)</f>
        <v/>
      </c>
    </row>
    <row r="5" spans="1:27" x14ac:dyDescent="0.2">
      <c r="A5" s="107"/>
      <c r="B5" s="38" t="s">
        <v>21</v>
      </c>
      <c r="C5" s="38">
        <f>女子団体!B11</f>
        <v>0</v>
      </c>
      <c r="D5" s="38"/>
      <c r="E5" s="38" t="str">
        <f>IF(COUNTIF(女子ダブルス!$E$11:$E$26,'メンバー表貼付 (女子)'!C13),"D","")</f>
        <v/>
      </c>
      <c r="F5" s="38" t="str">
        <f>IF(COUNTIF(女子シングルス!$E$11:$E$18,'メンバー表貼付 (女子)'!C13),"S","")</f>
        <v/>
      </c>
      <c r="G5" s="38">
        <v>4</v>
      </c>
      <c r="H5" s="38">
        <f>女子団体!B16</f>
        <v>0</v>
      </c>
      <c r="I5" s="38">
        <f>女子団体!D16</f>
        <v>0</v>
      </c>
      <c r="J5" s="38" t="str">
        <f>IF(COUNTIF(女子ダブルス!$E$11:$E$26,'メンバー表貼付 (女子)'!H13),"D","")</f>
        <v/>
      </c>
      <c r="K5" s="38" t="str">
        <f>IF(COUNTIF(女子シングルス!$E$11:$E$18,'メンバー表貼付 (女子)'!H13),"S","")</f>
        <v/>
      </c>
      <c r="M5" t="str">
        <f t="shared" ref="M5:N27" si="0">IF(B20="","",B20)</f>
        <v/>
      </c>
      <c r="N5" t="str">
        <f t="shared" ref="N5:N26" si="1">IF(B20="","",C20)</f>
        <v/>
      </c>
      <c r="O5" t="str">
        <f t="shared" ref="O5:O26" si="2">IF(B20="","",E20)</f>
        <v/>
      </c>
      <c r="P5" t="str">
        <f t="shared" ref="P5:P26" si="3">IF(B20="","",F20)</f>
        <v/>
      </c>
      <c r="R5" t="str">
        <f>IF(COUNTIF($AA20:AA$35,E20),"S","")</f>
        <v>S</v>
      </c>
      <c r="T5" t="str">
        <f>IF(女子団体!B13="","",女子団体!B13)</f>
        <v/>
      </c>
      <c r="U5" t="str">
        <f>IF(女子団体!D13="","",女子団体!D13)</f>
        <v/>
      </c>
      <c r="V5" t="str">
        <f>IF(女子団体!E13="","",女子団体!E13)</f>
        <v/>
      </c>
      <c r="X5" s="35">
        <v>1</v>
      </c>
      <c r="Y5" s="34" t="str">
        <f>IF(女子ダブルス!B12="","",女子ダブルス!B12)</f>
        <v/>
      </c>
      <c r="Z5" s="34" t="str">
        <f>IF(女子ダブルス!D12="","",女子ダブルス!D12)</f>
        <v/>
      </c>
      <c r="AA5" s="34" t="str">
        <f>IF(女子ダブルス!E12="","",女子ダブルス!E12)</f>
        <v/>
      </c>
    </row>
    <row r="6" spans="1:27" x14ac:dyDescent="0.2">
      <c r="A6" s="107"/>
      <c r="B6" s="38" t="s">
        <v>22</v>
      </c>
      <c r="C6" s="38">
        <f>女子団体!B12</f>
        <v>0</v>
      </c>
      <c r="D6" s="38">
        <f>女子団体!D12</f>
        <v>0</v>
      </c>
      <c r="E6" s="38" t="str">
        <f>IF(COUNTIF(女子ダブルス!$E$11:$E$26,'メンバー表貼付 (女子)'!C14),"D","")</f>
        <v/>
      </c>
      <c r="F6" s="38" t="str">
        <f>IF(COUNTIF(女子シングルス!$E$11:$E$18,'メンバー表貼付 (女子)'!C14),"S","")</f>
        <v/>
      </c>
      <c r="G6" s="38">
        <v>5</v>
      </c>
      <c r="H6" s="38">
        <f>女子団体!B17</f>
        <v>0</v>
      </c>
      <c r="I6" s="38">
        <f>女子団体!D17</f>
        <v>0</v>
      </c>
      <c r="J6" s="38" t="str">
        <f>IF(COUNTIF(女子ダブルス!$E$11:$E$26,'メンバー表貼付 (女子)'!H14),"D","")</f>
        <v/>
      </c>
      <c r="K6" s="38" t="str">
        <f>IF(COUNTIF(女子シングルス!$E$11:$E$18,'メンバー表貼付 (女子)'!H14),"S","")</f>
        <v/>
      </c>
      <c r="M6" t="str">
        <f t="shared" si="0"/>
        <v/>
      </c>
      <c r="N6" t="str">
        <f t="shared" si="1"/>
        <v/>
      </c>
      <c r="O6" t="str">
        <f t="shared" si="2"/>
        <v/>
      </c>
      <c r="P6" t="str">
        <f t="shared" si="3"/>
        <v/>
      </c>
      <c r="R6" t="str">
        <f>IF(COUNTIF($AA21:AA$35,E21),"S","")</f>
        <v>S</v>
      </c>
      <c r="T6" t="str">
        <f>IF(女子団体!B14="","",女子団体!B14)</f>
        <v/>
      </c>
      <c r="U6" t="str">
        <f>IF(女子団体!D14="","",女子団体!D14)</f>
        <v/>
      </c>
      <c r="V6" t="str">
        <f>IF(女子団体!E14="","",女子団体!E14)</f>
        <v/>
      </c>
      <c r="X6" s="33">
        <v>2</v>
      </c>
      <c r="Y6" s="34" t="str">
        <f>IF(女子ダブルス!B13="","",女子ダブルス!B13)</f>
        <v/>
      </c>
      <c r="Z6" s="34" t="str">
        <f>IF(女子ダブルス!D13="","",女子ダブルス!D13)</f>
        <v/>
      </c>
      <c r="AA6" s="34" t="str">
        <f>IF(女子ダブルス!E13="","",女子ダブルス!E13)</f>
        <v/>
      </c>
    </row>
    <row r="7" spans="1:27" x14ac:dyDescent="0.2">
      <c r="A7" s="107"/>
      <c r="B7" s="38">
        <v>1</v>
      </c>
      <c r="C7" s="38">
        <f>女子団体!B13</f>
        <v>0</v>
      </c>
      <c r="D7" s="38">
        <f>女子団体!D13</f>
        <v>0</v>
      </c>
      <c r="E7" s="38" t="str">
        <f>IF(COUNTIF(女子ダブルス!$E$11:$E$26,'メンバー表貼付 (女子)'!C15),"D","")</f>
        <v/>
      </c>
      <c r="F7" s="38" t="str">
        <f>IF(COUNTIF(女子シングルス!$E$11:$E$18,'メンバー表貼付 (女子)'!C15),"S","")</f>
        <v/>
      </c>
      <c r="G7" s="38">
        <v>6</v>
      </c>
      <c r="H7" s="38">
        <f>女子団体!B18</f>
        <v>0</v>
      </c>
      <c r="I7" s="38">
        <f>女子団体!D18</f>
        <v>0</v>
      </c>
      <c r="J7" s="38" t="str">
        <f>IF(COUNTIF(女子ダブルス!$E$11:$E$26,'メンバー表貼付 (女子)'!H15),"D","")</f>
        <v/>
      </c>
      <c r="K7" s="38" t="str">
        <f>IF(COUNTIF(女子シングルス!$E$11:$E$18,'メンバー表貼付 (女子)'!H15),"S","")</f>
        <v/>
      </c>
      <c r="M7" t="str">
        <f t="shared" si="0"/>
        <v/>
      </c>
      <c r="N7" t="str">
        <f t="shared" si="1"/>
        <v/>
      </c>
      <c r="O7" t="str">
        <f t="shared" si="2"/>
        <v/>
      </c>
      <c r="P7" t="str">
        <f t="shared" si="3"/>
        <v/>
      </c>
      <c r="R7" t="str">
        <f>IF(COUNTIF($AA22:AA$35,E22),"S","")</f>
        <v>S</v>
      </c>
      <c r="T7" t="str">
        <f>IF(女子団体!B15="","",女子団体!B15)</f>
        <v/>
      </c>
      <c r="U7" t="str">
        <f>IF(女子団体!D15="","",女子団体!D15)</f>
        <v/>
      </c>
      <c r="V7" t="str">
        <f>IF(女子団体!E15="","",女子団体!E15)</f>
        <v/>
      </c>
      <c r="X7" s="35">
        <v>2</v>
      </c>
      <c r="Y7" s="34" t="str">
        <f>IF(女子ダブルス!B14="","",女子ダブルス!B14)</f>
        <v/>
      </c>
      <c r="Z7" s="34" t="str">
        <f>IF(女子ダブルス!D14="","",女子ダブルス!D14)</f>
        <v/>
      </c>
      <c r="AA7" s="34" t="str">
        <f>IF(女子ダブルス!E14="","",女子ダブルス!E14)</f>
        <v/>
      </c>
    </row>
    <row r="8" spans="1:27" x14ac:dyDescent="0.2">
      <c r="A8" s="107"/>
      <c r="B8" s="38">
        <v>2</v>
      </c>
      <c r="C8" s="38">
        <f>女子団体!B14</f>
        <v>0</v>
      </c>
      <c r="D8" s="38">
        <f>女子団体!D14</f>
        <v>0</v>
      </c>
      <c r="E8" s="38" t="str">
        <f>IF(COUNTIF(女子ダブルス!$E$11:$E$26,'メンバー表貼付 (女子)'!C16),"D","")</f>
        <v/>
      </c>
      <c r="F8" s="38" t="str">
        <f>IF(COUNTIF(女子シングルス!$E$11:$E$18,'メンバー表貼付 (女子)'!C16),"S","")</f>
        <v/>
      </c>
      <c r="G8" s="38">
        <v>7</v>
      </c>
      <c r="H8" s="38">
        <f>女子団体!B19</f>
        <v>0</v>
      </c>
      <c r="I8" s="38">
        <f>女子団体!D19</f>
        <v>0</v>
      </c>
      <c r="J8" s="38" t="str">
        <f>IF(COUNTIF(女子ダブルス!$E$11:$E$26,'メンバー表貼付 (女子)'!H16),"D","")</f>
        <v/>
      </c>
      <c r="K8" s="38" t="str">
        <f>IF(COUNTIF(女子シングルス!$E$11:$E$18,'メンバー表貼付 (女子)'!H16),"S","")</f>
        <v/>
      </c>
      <c r="M8" t="str">
        <f t="shared" si="0"/>
        <v/>
      </c>
      <c r="N8" t="str">
        <f t="shared" si="1"/>
        <v/>
      </c>
      <c r="O8" t="str">
        <f t="shared" si="2"/>
        <v/>
      </c>
      <c r="P8" t="str">
        <f t="shared" si="3"/>
        <v/>
      </c>
      <c r="R8" t="str">
        <f>IF(COUNTIF($AA23:AA$35,E23),"S","")</f>
        <v>S</v>
      </c>
      <c r="T8" t="str">
        <f>IF(女子団体!B16="","",女子団体!B16)</f>
        <v/>
      </c>
      <c r="U8" t="str">
        <f>IF(女子団体!D16="","",女子団体!D16)</f>
        <v/>
      </c>
      <c r="V8" t="str">
        <f>IF(女子団体!E16="","",女子団体!E16)</f>
        <v/>
      </c>
      <c r="X8" s="33">
        <v>3</v>
      </c>
      <c r="Y8" s="34" t="str">
        <f>IF(女子ダブルス!B15="","",女子ダブルス!B15)</f>
        <v/>
      </c>
      <c r="Z8" s="34" t="str">
        <f>IF(女子ダブルス!D15="","",女子ダブルス!D15)</f>
        <v/>
      </c>
      <c r="AA8" s="34" t="str">
        <f>IF(女子ダブルス!E15="","",女子ダブルス!E15)</f>
        <v/>
      </c>
    </row>
    <row r="9" spans="1:27" x14ac:dyDescent="0.2">
      <c r="A9" s="32"/>
      <c r="M9" t="str">
        <f t="shared" si="0"/>
        <v/>
      </c>
      <c r="N9" t="str">
        <f t="shared" si="1"/>
        <v/>
      </c>
      <c r="O9" t="str">
        <f t="shared" si="2"/>
        <v/>
      </c>
      <c r="P9" t="str">
        <f t="shared" si="3"/>
        <v/>
      </c>
      <c r="R9" t="str">
        <f>IF(COUNTIF($AA24:AA$35,E24),"S","")</f>
        <v>S</v>
      </c>
      <c r="T9" t="str">
        <f>IF(女子団体!B17="","",女子団体!B17)</f>
        <v/>
      </c>
      <c r="U9" t="str">
        <f>IF(女子団体!D17="","",女子団体!D17)</f>
        <v/>
      </c>
      <c r="V9" t="str">
        <f>IF(女子団体!E17="","",女子団体!E17)</f>
        <v/>
      </c>
      <c r="X9" s="35">
        <v>3</v>
      </c>
      <c r="Y9" s="34" t="str">
        <f>IF(女子ダブルス!B16="","",女子ダブルス!B16)</f>
        <v/>
      </c>
      <c r="Z9" s="34" t="str">
        <f>IF(女子ダブルス!D16="","",女子ダブルス!D16)</f>
        <v/>
      </c>
      <c r="AA9" s="34" t="str">
        <f>IF(女子ダブルス!E16="","",女子ダブルス!E16)</f>
        <v/>
      </c>
    </row>
    <row r="10" spans="1:27" x14ac:dyDescent="0.2">
      <c r="A10" s="32"/>
      <c r="M10" t="str">
        <f t="shared" si="0"/>
        <v/>
      </c>
      <c r="N10" t="str">
        <f t="shared" si="1"/>
        <v/>
      </c>
      <c r="O10" t="str">
        <f t="shared" si="2"/>
        <v/>
      </c>
      <c r="P10" t="str">
        <f t="shared" si="3"/>
        <v/>
      </c>
      <c r="R10" t="str">
        <f>IF(COUNTIF($AA25:AA$35,E25),"S","")</f>
        <v>S</v>
      </c>
      <c r="T10" t="str">
        <f>IF(女子団体!B18="","",女子団体!B18)</f>
        <v/>
      </c>
      <c r="U10" t="str">
        <f>IF(女子団体!D18="","",女子団体!D18)</f>
        <v/>
      </c>
      <c r="V10" t="str">
        <f>IF(女子団体!E18="","",女子団体!E18)</f>
        <v/>
      </c>
      <c r="X10" s="33">
        <v>4</v>
      </c>
      <c r="Y10" s="34" t="str">
        <f>IF(女子ダブルス!B17="","",女子ダブルス!B17)</f>
        <v/>
      </c>
      <c r="Z10" s="34" t="str">
        <f>IF(女子ダブルス!D17="","",女子ダブルス!D17)</f>
        <v/>
      </c>
      <c r="AA10" s="34" t="str">
        <f>IF(女子ダブルス!E17="","",女子ダブルス!E17)</f>
        <v/>
      </c>
    </row>
    <row r="11" spans="1:27" x14ac:dyDescent="0.2">
      <c r="M11" t="str">
        <f t="shared" si="0"/>
        <v/>
      </c>
      <c r="N11" t="str">
        <f t="shared" si="1"/>
        <v/>
      </c>
      <c r="O11" t="str">
        <f t="shared" si="2"/>
        <v/>
      </c>
      <c r="P11" t="str">
        <f t="shared" si="3"/>
        <v/>
      </c>
      <c r="T11" t="str">
        <f>IF(女子団体!B19="","",女子団体!B19)</f>
        <v/>
      </c>
      <c r="U11" t="str">
        <f>IF(女子団体!D19="","",女子団体!D19)</f>
        <v/>
      </c>
      <c r="V11" t="str">
        <f>IF(女子団体!E19="","",女子団体!E19)</f>
        <v/>
      </c>
      <c r="X11" s="35">
        <v>4</v>
      </c>
      <c r="Y11" s="34" t="str">
        <f>IF(女子ダブルス!B18="","",女子ダブルス!B18)</f>
        <v/>
      </c>
      <c r="Z11" s="34" t="str">
        <f>IF(女子ダブルス!D18="","",女子ダブルス!D18)</f>
        <v/>
      </c>
      <c r="AA11" s="34" t="str">
        <f>IF(女子ダブルス!E18="","",女子ダブルス!E18)</f>
        <v/>
      </c>
    </row>
    <row r="12" spans="1:27" x14ac:dyDescent="0.2">
      <c r="B12" t="s">
        <v>20</v>
      </c>
      <c r="C12">
        <f>女子団体!E10</f>
        <v>0</v>
      </c>
      <c r="G12">
        <v>3</v>
      </c>
      <c r="H12">
        <f>女子団体!E15</f>
        <v>0</v>
      </c>
      <c r="M12" t="str">
        <f t="shared" si="0"/>
        <v/>
      </c>
      <c r="N12" t="str">
        <f t="shared" si="1"/>
        <v/>
      </c>
      <c r="O12" t="str">
        <f t="shared" si="2"/>
        <v/>
      </c>
      <c r="P12" t="str">
        <f t="shared" si="3"/>
        <v/>
      </c>
      <c r="T12" t="str">
        <f>IF(T4="","",T4)</f>
        <v/>
      </c>
      <c r="U12" t="str">
        <f t="shared" ref="U12:V12" si="4">IF(U4="","",U4)</f>
        <v/>
      </c>
      <c r="V12" t="str">
        <f t="shared" si="4"/>
        <v/>
      </c>
      <c r="X12" s="33">
        <v>5</v>
      </c>
      <c r="Y12" s="34" t="str">
        <f>IF(女子ダブルス!B19="","",女子ダブルス!B19)</f>
        <v/>
      </c>
      <c r="Z12" s="34" t="str">
        <f>IF(女子ダブルス!D19="","",女子ダブルス!D19)</f>
        <v/>
      </c>
      <c r="AA12" s="34" t="str">
        <f>IF(女子ダブルス!E19="","",女子ダブルス!E19)</f>
        <v/>
      </c>
    </row>
    <row r="13" spans="1:27" x14ac:dyDescent="0.2">
      <c r="B13" t="s">
        <v>21</v>
      </c>
      <c r="C13">
        <f>女子団体!E11</f>
        <v>0</v>
      </c>
      <c r="G13">
        <v>4</v>
      </c>
      <c r="H13">
        <f>女子団体!E16</f>
        <v>0</v>
      </c>
      <c r="M13" t="str">
        <f t="shared" si="0"/>
        <v/>
      </c>
      <c r="N13" t="str">
        <f t="shared" si="1"/>
        <v/>
      </c>
      <c r="O13" t="str">
        <f t="shared" si="2"/>
        <v/>
      </c>
      <c r="P13" t="str">
        <f t="shared" si="3"/>
        <v/>
      </c>
      <c r="T13" t="str">
        <f t="shared" ref="T13:V19" si="5">IF(T5="","",T5)</f>
        <v/>
      </c>
      <c r="U13" t="str">
        <f t="shared" si="5"/>
        <v/>
      </c>
      <c r="V13" t="str">
        <f t="shared" si="5"/>
        <v/>
      </c>
      <c r="X13" s="35">
        <v>5</v>
      </c>
      <c r="Y13" s="34" t="str">
        <f>IF(女子ダブルス!B20="","",女子ダブルス!B20)</f>
        <v/>
      </c>
      <c r="Z13" s="34" t="str">
        <f>IF(女子ダブルス!D20="","",女子ダブルス!D20)</f>
        <v/>
      </c>
      <c r="AA13" s="34" t="str">
        <f>IF(女子ダブルス!E20="","",女子ダブルス!E20)</f>
        <v/>
      </c>
    </row>
    <row r="14" spans="1:27" x14ac:dyDescent="0.2">
      <c r="B14" t="s">
        <v>22</v>
      </c>
      <c r="C14">
        <f>女子団体!E12</f>
        <v>0</v>
      </c>
      <c r="G14">
        <v>5</v>
      </c>
      <c r="H14">
        <f>女子団体!E17</f>
        <v>0</v>
      </c>
      <c r="M14" t="str">
        <f t="shared" si="0"/>
        <v/>
      </c>
      <c r="N14" t="str">
        <f t="shared" si="1"/>
        <v/>
      </c>
      <c r="O14" t="str">
        <f t="shared" si="2"/>
        <v/>
      </c>
      <c r="P14" t="str">
        <f t="shared" si="3"/>
        <v/>
      </c>
      <c r="T14" t="str">
        <f t="shared" si="5"/>
        <v/>
      </c>
      <c r="U14" t="str">
        <f t="shared" si="5"/>
        <v/>
      </c>
      <c r="V14" t="str">
        <f t="shared" si="5"/>
        <v/>
      </c>
      <c r="X14" s="33">
        <v>6</v>
      </c>
      <c r="Y14" s="34" t="str">
        <f>IF(女子ダブルス!B21="","",女子ダブルス!B21)</f>
        <v/>
      </c>
      <c r="Z14" s="34" t="str">
        <f>IF(女子ダブルス!D21="","",女子ダブルス!D21)</f>
        <v/>
      </c>
      <c r="AA14" s="34" t="str">
        <f>IF(女子ダブルス!E21="","",女子ダブルス!E21)</f>
        <v/>
      </c>
    </row>
    <row r="15" spans="1:27" x14ac:dyDescent="0.2">
      <c r="B15">
        <v>1</v>
      </c>
      <c r="C15">
        <f>女子団体!E13</f>
        <v>0</v>
      </c>
      <c r="G15">
        <v>6</v>
      </c>
      <c r="H15">
        <f>女子団体!E18</f>
        <v>0</v>
      </c>
      <c r="M15" t="str">
        <f t="shared" si="0"/>
        <v/>
      </c>
      <c r="N15" t="str">
        <f t="shared" si="1"/>
        <v/>
      </c>
      <c r="O15" t="str">
        <f t="shared" si="2"/>
        <v/>
      </c>
      <c r="P15" t="str">
        <f t="shared" si="3"/>
        <v/>
      </c>
      <c r="T15" t="str">
        <f t="shared" si="5"/>
        <v/>
      </c>
      <c r="U15" t="str">
        <f t="shared" si="5"/>
        <v/>
      </c>
      <c r="V15" t="str">
        <f t="shared" si="5"/>
        <v/>
      </c>
      <c r="X15" s="35">
        <v>6</v>
      </c>
      <c r="Y15" s="34" t="str">
        <f>IF(女子ダブルス!B22="","",女子ダブルス!B22)</f>
        <v/>
      </c>
      <c r="Z15" s="34" t="str">
        <f>IF(女子ダブルス!D22="","",女子ダブルス!D22)</f>
        <v/>
      </c>
      <c r="AA15" s="34" t="str">
        <f>IF(女子ダブルス!E22="","",女子ダブルス!E22)</f>
        <v/>
      </c>
    </row>
    <row r="16" spans="1:27" x14ac:dyDescent="0.2">
      <c r="B16">
        <v>2</v>
      </c>
      <c r="C16">
        <f>女子団体!E14</f>
        <v>0</v>
      </c>
      <c r="G16">
        <v>7</v>
      </c>
      <c r="H16">
        <f>女子団体!E19</f>
        <v>0</v>
      </c>
      <c r="M16" t="str">
        <f t="shared" si="0"/>
        <v/>
      </c>
      <c r="N16" t="str">
        <f t="shared" si="1"/>
        <v/>
      </c>
      <c r="O16" t="str">
        <f t="shared" si="2"/>
        <v/>
      </c>
      <c r="P16" t="str">
        <f t="shared" si="3"/>
        <v/>
      </c>
      <c r="T16" t="str">
        <f t="shared" si="5"/>
        <v/>
      </c>
      <c r="U16" t="str">
        <f t="shared" si="5"/>
        <v/>
      </c>
      <c r="V16" t="str">
        <f t="shared" si="5"/>
        <v/>
      </c>
      <c r="X16" s="33">
        <v>7</v>
      </c>
      <c r="Y16" s="34" t="str">
        <f>IF(女子ダブルス!B23="","",女子ダブルス!B23)</f>
        <v/>
      </c>
      <c r="Z16" s="34" t="str">
        <f>IF(女子ダブルス!D23="","",女子ダブルス!D23)</f>
        <v/>
      </c>
      <c r="AA16" s="34" t="str">
        <f>IF(女子ダブルス!E23="","",女子ダブルス!E23)</f>
        <v/>
      </c>
    </row>
    <row r="17" spans="2:27" x14ac:dyDescent="0.2">
      <c r="M17" t="str">
        <f t="shared" si="0"/>
        <v/>
      </c>
      <c r="N17" t="str">
        <f t="shared" si="1"/>
        <v/>
      </c>
      <c r="O17" t="str">
        <f t="shared" si="2"/>
        <v/>
      </c>
      <c r="P17" t="str">
        <f t="shared" si="3"/>
        <v/>
      </c>
      <c r="T17" t="str">
        <f t="shared" si="5"/>
        <v/>
      </c>
      <c r="U17" t="str">
        <f t="shared" si="5"/>
        <v/>
      </c>
      <c r="V17" t="str">
        <f t="shared" si="5"/>
        <v/>
      </c>
      <c r="X17" s="35">
        <v>7</v>
      </c>
      <c r="Y17" s="34" t="str">
        <f>IF(女子ダブルス!B24="","",女子ダブルス!B24)</f>
        <v/>
      </c>
      <c r="Z17" s="34" t="str">
        <f>IF(女子ダブルス!D24="","",女子ダブルス!D24)</f>
        <v/>
      </c>
      <c r="AA17" s="34" t="str">
        <f>IF(女子ダブルス!E24="","",女子ダブルス!E24)</f>
        <v/>
      </c>
    </row>
    <row r="18" spans="2:27" x14ac:dyDescent="0.2">
      <c r="M18" t="str">
        <f t="shared" si="0"/>
        <v/>
      </c>
      <c r="N18" t="str">
        <f t="shared" si="1"/>
        <v/>
      </c>
      <c r="O18" t="str">
        <f t="shared" si="2"/>
        <v/>
      </c>
      <c r="P18" t="str">
        <f t="shared" si="3"/>
        <v/>
      </c>
      <c r="T18" t="str">
        <f t="shared" si="5"/>
        <v/>
      </c>
      <c r="U18" t="str">
        <f t="shared" si="5"/>
        <v/>
      </c>
      <c r="V18" t="str">
        <f t="shared" si="5"/>
        <v/>
      </c>
      <c r="X18" s="33">
        <v>8</v>
      </c>
      <c r="Y18" s="34" t="str">
        <f>IF(女子ダブルス!B25="","",女子ダブルス!B25)</f>
        <v/>
      </c>
      <c r="Z18" s="34" t="str">
        <f>IF(女子ダブルス!D25="","",女子ダブルス!D25)</f>
        <v/>
      </c>
      <c r="AA18" s="34" t="str">
        <f>IF(女子ダブルス!E25="","",女子ダブルス!E25)</f>
        <v/>
      </c>
    </row>
    <row r="19" spans="2:27" x14ac:dyDescent="0.2">
      <c r="B19" t="e" cm="1">
        <f t="array" ref="B19:D19">_xlfn.UNIQUE(T4:V31,FALSE,1)</f>
        <v>#REF!</v>
      </c>
      <c r="C19" t="e">
        <v>#REF!</v>
      </c>
      <c r="D19" t="e">
        <v>#REF!</v>
      </c>
      <c r="E19" t="str">
        <f t="shared" ref="E19:E26" si="6">IF(COUNTIF($AA$4:$AA$19,D19),"D","")</f>
        <v/>
      </c>
      <c r="F19" t="str">
        <f t="shared" ref="F19:F26" si="7">IF(COUNTIF($AA$20:$AA$35,D19),"S","")</f>
        <v>S</v>
      </c>
      <c r="M19" t="str">
        <f t="shared" si="0"/>
        <v/>
      </c>
      <c r="N19" t="str">
        <f t="shared" si="1"/>
        <v/>
      </c>
      <c r="O19" t="str">
        <f t="shared" si="2"/>
        <v/>
      </c>
      <c r="P19" t="str">
        <f t="shared" si="3"/>
        <v/>
      </c>
      <c r="T19" t="str">
        <f t="shared" si="5"/>
        <v/>
      </c>
      <c r="U19" t="str">
        <f t="shared" si="5"/>
        <v/>
      </c>
      <c r="V19" t="str">
        <f t="shared" si="5"/>
        <v/>
      </c>
      <c r="X19" s="35">
        <v>8</v>
      </c>
      <c r="Y19" s="34" t="str">
        <f>IF(女子ダブルス!B26="","",女子ダブルス!B26)</f>
        <v/>
      </c>
      <c r="Z19" s="34" t="str">
        <f>IF(女子ダブルス!D26="","",女子ダブルス!D26)</f>
        <v/>
      </c>
      <c r="AA19" s="34" t="str">
        <f>IF(女子ダブルス!E26="","",女子ダブルス!E26)</f>
        <v/>
      </c>
    </row>
    <row r="20" spans="2:27" ht="16.5" x14ac:dyDescent="0.2">
      <c r="E20" t="str">
        <f t="shared" si="6"/>
        <v/>
      </c>
      <c r="F20" t="str">
        <f t="shared" si="7"/>
        <v/>
      </c>
      <c r="M20" t="str">
        <f t="shared" si="0"/>
        <v/>
      </c>
      <c r="N20" t="str">
        <f t="shared" si="1"/>
        <v/>
      </c>
      <c r="O20" t="str">
        <f t="shared" si="2"/>
        <v/>
      </c>
      <c r="P20" t="str">
        <f t="shared" si="3"/>
        <v/>
      </c>
      <c r="T20" t="str" cm="1">
        <f t="array" ref="T20:V21">_xlfn.UNIQUE(Y4:AA35,FALSE,0)</f>
        <v/>
      </c>
      <c r="U20" t="str">
        <v/>
      </c>
      <c r="V20" t="str">
        <v/>
      </c>
      <c r="X20" s="36">
        <v>1</v>
      </c>
      <c r="Y20" s="37" t="str">
        <f>IF(女子シングルス!B11="","",女子シングルス!B11)</f>
        <v/>
      </c>
      <c r="Z20" s="37" t="str">
        <f>IF(女子シングルス!D11="","",女子シングルス!D11)</f>
        <v/>
      </c>
      <c r="AA20" s="37" t="str">
        <f>IF(女子シングルス!E11="","",女子シングルス!E11)</f>
        <v/>
      </c>
    </row>
    <row r="21" spans="2:27" ht="16.5" x14ac:dyDescent="0.2">
      <c r="E21" t="str">
        <f t="shared" si="6"/>
        <v/>
      </c>
      <c r="F21" t="str">
        <f t="shared" si="7"/>
        <v/>
      </c>
      <c r="M21" t="str">
        <f t="shared" si="0"/>
        <v/>
      </c>
      <c r="N21" t="str">
        <f t="shared" si="1"/>
        <v/>
      </c>
      <c r="O21" t="str">
        <f t="shared" si="2"/>
        <v/>
      </c>
      <c r="P21" t="str">
        <f t="shared" si="3"/>
        <v/>
      </c>
      <c r="T21" t="e">
        <v>#REF!</v>
      </c>
      <c r="U21" t="e">
        <v>#REF!</v>
      </c>
      <c r="V21" t="e">
        <v>#REF!</v>
      </c>
      <c r="X21" s="36">
        <v>2</v>
      </c>
      <c r="Y21" s="37" t="str">
        <f>IF(女子シングルス!B12="","",女子シングルス!B12)</f>
        <v/>
      </c>
      <c r="Z21" s="37" t="str">
        <f>IF(女子シングルス!D12="","",女子シングルス!D12)</f>
        <v/>
      </c>
      <c r="AA21" s="37" t="str">
        <f>IF(女子シングルス!E12="","",女子シングルス!E12)</f>
        <v/>
      </c>
    </row>
    <row r="22" spans="2:27" ht="16.5" x14ac:dyDescent="0.2">
      <c r="E22" t="str">
        <f t="shared" si="6"/>
        <v/>
      </c>
      <c r="F22" t="str">
        <f t="shared" si="7"/>
        <v/>
      </c>
      <c r="M22" t="str">
        <f t="shared" si="0"/>
        <v/>
      </c>
      <c r="N22" t="str">
        <f t="shared" si="1"/>
        <v/>
      </c>
      <c r="O22" t="str">
        <f t="shared" si="2"/>
        <v/>
      </c>
      <c r="P22" t="str">
        <f t="shared" si="3"/>
        <v/>
      </c>
      <c r="X22" s="36">
        <v>3</v>
      </c>
      <c r="Y22" s="37" t="str">
        <f>IF(女子シングルス!B13="","",女子シングルス!B13)</f>
        <v/>
      </c>
      <c r="Z22" s="37" t="str">
        <f>IF(女子シングルス!D13="","",女子シングルス!D13)</f>
        <v/>
      </c>
      <c r="AA22" s="37" t="str">
        <f>IF(女子シングルス!E13="","",女子シングルス!E13)</f>
        <v/>
      </c>
    </row>
    <row r="23" spans="2:27" ht="16.5" x14ac:dyDescent="0.2">
      <c r="E23" t="str">
        <f t="shared" si="6"/>
        <v/>
      </c>
      <c r="F23" t="str">
        <f t="shared" si="7"/>
        <v/>
      </c>
      <c r="M23" t="str">
        <f t="shared" si="0"/>
        <v/>
      </c>
      <c r="N23" t="str">
        <f t="shared" si="1"/>
        <v/>
      </c>
      <c r="O23" t="str">
        <f t="shared" si="2"/>
        <v/>
      </c>
      <c r="P23" t="str">
        <f t="shared" si="3"/>
        <v/>
      </c>
      <c r="X23" s="36">
        <v>4</v>
      </c>
      <c r="Y23" s="37" t="str">
        <f>IF(女子シングルス!B14="","",女子シングルス!B14)</f>
        <v/>
      </c>
      <c r="Z23" s="37" t="str">
        <f>IF(女子シングルス!D14="","",女子シングルス!D14)</f>
        <v/>
      </c>
      <c r="AA23" s="37" t="str">
        <f>IF(女子シングルス!E14="","",女子シングルス!E14)</f>
        <v/>
      </c>
    </row>
    <row r="24" spans="2:27" ht="16.5" x14ac:dyDescent="0.2">
      <c r="E24" t="str">
        <f t="shared" si="6"/>
        <v/>
      </c>
      <c r="F24" t="str">
        <f t="shared" si="7"/>
        <v/>
      </c>
      <c r="M24" t="str">
        <f t="shared" si="0"/>
        <v/>
      </c>
      <c r="N24" t="str">
        <f t="shared" si="1"/>
        <v/>
      </c>
      <c r="O24" t="str">
        <f t="shared" si="2"/>
        <v/>
      </c>
      <c r="P24" t="str">
        <f t="shared" si="3"/>
        <v/>
      </c>
      <c r="X24" s="36">
        <v>5</v>
      </c>
      <c r="Y24" s="37" t="str">
        <f>IF(女子シングルス!B15="","",女子シングルス!B15)</f>
        <v/>
      </c>
      <c r="Z24" s="37" t="str">
        <f>IF(女子シングルス!D15="","",女子シングルス!D15)</f>
        <v/>
      </c>
      <c r="AA24" s="37" t="str">
        <f>IF(女子シングルス!E15="","",女子シングルス!E15)</f>
        <v/>
      </c>
    </row>
    <row r="25" spans="2:27" ht="16.5" x14ac:dyDescent="0.2">
      <c r="E25" t="str">
        <f t="shared" si="6"/>
        <v/>
      </c>
      <c r="F25" t="str">
        <f t="shared" si="7"/>
        <v/>
      </c>
      <c r="M25" t="str">
        <f t="shared" si="0"/>
        <v/>
      </c>
      <c r="N25" t="str">
        <f t="shared" si="1"/>
        <v/>
      </c>
      <c r="O25" t="str">
        <f t="shared" si="2"/>
        <v/>
      </c>
      <c r="P25" t="str">
        <f t="shared" si="3"/>
        <v/>
      </c>
      <c r="X25" s="36">
        <v>6</v>
      </c>
      <c r="Y25" s="37" t="str">
        <f>IF(女子シングルス!B16="","",女子シングルス!B16)</f>
        <v/>
      </c>
      <c r="Z25" s="37" t="str">
        <f>IF(女子シングルス!D16="","",女子シングルス!D16)</f>
        <v/>
      </c>
      <c r="AA25" s="37" t="str">
        <f>IF(女子シングルス!E16="","",女子シングルス!E16)</f>
        <v/>
      </c>
    </row>
    <row r="26" spans="2:27" ht="16.5" x14ac:dyDescent="0.2">
      <c r="E26" t="str">
        <f t="shared" si="6"/>
        <v/>
      </c>
      <c r="F26" t="str">
        <f t="shared" si="7"/>
        <v/>
      </c>
      <c r="M26" t="str">
        <f t="shared" si="0"/>
        <v/>
      </c>
      <c r="N26" t="str">
        <f t="shared" si="1"/>
        <v/>
      </c>
      <c r="O26" t="str">
        <f t="shared" si="2"/>
        <v/>
      </c>
      <c r="P26" t="str">
        <f t="shared" si="3"/>
        <v/>
      </c>
      <c r="X26" s="36">
        <v>7</v>
      </c>
      <c r="Y26" s="37" t="str">
        <f>IF(女子シングルス!B17="","",女子シングルス!B17)</f>
        <v/>
      </c>
      <c r="Z26" s="37" t="str">
        <f>IF(女子シングルス!D17="","",女子シングルス!D17)</f>
        <v/>
      </c>
      <c r="AA26" s="37" t="str">
        <f>IF(女子シングルス!E17="","",女子シングルス!E17)</f>
        <v/>
      </c>
    </row>
    <row r="27" spans="2:27" ht="16.5" x14ac:dyDescent="0.2">
      <c r="M27" t="str">
        <f t="shared" si="0"/>
        <v/>
      </c>
      <c r="N27" t="str">
        <f t="shared" si="0"/>
        <v/>
      </c>
      <c r="O27" t="str">
        <f t="shared" ref="O27:P30" si="8">IF(E42="","",E42)</f>
        <v/>
      </c>
      <c r="P27" t="str">
        <f t="shared" si="8"/>
        <v/>
      </c>
      <c r="X27" s="36">
        <v>8</v>
      </c>
      <c r="Y27" s="37" t="str">
        <f>IF(女子シングルス!B18="","",女子シングルス!B18)</f>
        <v/>
      </c>
      <c r="Z27" s="37" t="str">
        <f>IF(女子シングルス!D18="","",女子シングルス!D18)</f>
        <v/>
      </c>
      <c r="AA27" s="37" t="str">
        <f>IF(女子シングルス!E18="","",女子シングルス!E18)</f>
        <v/>
      </c>
    </row>
    <row r="28" spans="2:27" ht="16.5" x14ac:dyDescent="0.2">
      <c r="M28" t="str">
        <f t="shared" ref="M28:N30" si="9">IF(B43="","",B43)</f>
        <v/>
      </c>
      <c r="N28" t="str">
        <f t="shared" si="9"/>
        <v/>
      </c>
      <c r="O28" t="str">
        <f t="shared" si="8"/>
        <v/>
      </c>
      <c r="P28" t="str">
        <f t="shared" si="8"/>
        <v/>
      </c>
      <c r="X28" s="36">
        <v>9</v>
      </c>
      <c r="Y28" s="37" t="e">
        <f>IF(女子シングルス!#REF!="","",女子シングルス!#REF!)</f>
        <v>#REF!</v>
      </c>
      <c r="Z28" s="37" t="e">
        <f>IF(女子シングルス!#REF!="","",女子シングルス!#REF!)</f>
        <v>#REF!</v>
      </c>
      <c r="AA28" s="37" t="e">
        <f>IF(女子シングルス!#REF!="","",女子シングルス!#REF!)</f>
        <v>#REF!</v>
      </c>
    </row>
    <row r="29" spans="2:27" ht="16.5" x14ac:dyDescent="0.2">
      <c r="M29" t="str">
        <f t="shared" si="9"/>
        <v/>
      </c>
      <c r="N29" t="str">
        <f t="shared" si="9"/>
        <v/>
      </c>
      <c r="O29" t="str">
        <f t="shared" si="8"/>
        <v/>
      </c>
      <c r="P29" t="str">
        <f t="shared" si="8"/>
        <v/>
      </c>
      <c r="X29" s="36">
        <v>10</v>
      </c>
      <c r="Y29" s="37" t="e">
        <f>IF(女子シングルス!#REF!="","",女子シングルス!#REF!)</f>
        <v>#REF!</v>
      </c>
      <c r="Z29" s="37" t="e">
        <f>IF(女子シングルス!#REF!="","",女子シングルス!#REF!)</f>
        <v>#REF!</v>
      </c>
      <c r="AA29" s="37" t="e">
        <f>IF(女子シングルス!#REF!="","",女子シングルス!#REF!)</f>
        <v>#REF!</v>
      </c>
    </row>
    <row r="30" spans="2:27" ht="16.5" x14ac:dyDescent="0.2">
      <c r="M30" t="str">
        <f t="shared" si="9"/>
        <v/>
      </c>
      <c r="N30" t="str">
        <f t="shared" si="9"/>
        <v/>
      </c>
      <c r="O30" t="str">
        <f t="shared" si="8"/>
        <v/>
      </c>
      <c r="P30" t="str">
        <f t="shared" si="8"/>
        <v/>
      </c>
      <c r="X30" s="36">
        <v>11</v>
      </c>
      <c r="Y30" s="37" t="e">
        <f>IF(女子シングルス!#REF!="","",女子シングルス!#REF!)</f>
        <v>#REF!</v>
      </c>
      <c r="Z30" s="37" t="e">
        <f>IF(女子シングルス!#REF!="","",女子シングルス!#REF!)</f>
        <v>#REF!</v>
      </c>
      <c r="AA30" s="37" t="e">
        <f>IF(女子シングルス!#REF!="","",女子シングルス!#REF!)</f>
        <v>#REF!</v>
      </c>
    </row>
    <row r="31" spans="2:27" ht="16.5" x14ac:dyDescent="0.2">
      <c r="X31" s="36">
        <v>12</v>
      </c>
      <c r="Y31" s="37" t="e">
        <f>IF(女子シングルス!#REF!="","",女子シングルス!#REF!)</f>
        <v>#REF!</v>
      </c>
      <c r="Z31" s="37" t="e">
        <f>IF(女子シングルス!#REF!="","",女子シングルス!#REF!)</f>
        <v>#REF!</v>
      </c>
      <c r="AA31" s="37" t="e">
        <f>IF(女子シングルス!#REF!="","",女子シングルス!#REF!)</f>
        <v>#REF!</v>
      </c>
    </row>
    <row r="32" spans="2:27" ht="16.5" x14ac:dyDescent="0.2">
      <c r="X32" s="36">
        <v>13</v>
      </c>
      <c r="Y32" s="37" t="e">
        <f>IF(女子シングルス!#REF!="","",女子シングルス!#REF!)</f>
        <v>#REF!</v>
      </c>
      <c r="Z32" s="37" t="e">
        <f>IF(女子シングルス!#REF!="","",女子シングルス!#REF!)</f>
        <v>#REF!</v>
      </c>
      <c r="AA32" s="37" t="e">
        <f>IF(女子シングルス!#REF!="","",女子シングルス!#REF!)</f>
        <v>#REF!</v>
      </c>
    </row>
    <row r="33" spans="24:27" ht="16.5" x14ac:dyDescent="0.2">
      <c r="X33" s="36">
        <v>14</v>
      </c>
      <c r="Y33" s="37" t="e">
        <f>IF(女子シングルス!#REF!="","",女子シングルス!#REF!)</f>
        <v>#REF!</v>
      </c>
      <c r="Z33" s="37" t="e">
        <f>IF(女子シングルス!#REF!="","",女子シングルス!#REF!)</f>
        <v>#REF!</v>
      </c>
      <c r="AA33" s="37" t="e">
        <f>IF(女子シングルス!#REF!="","",女子シングルス!#REF!)</f>
        <v>#REF!</v>
      </c>
    </row>
    <row r="34" spans="24:27" ht="16.5" x14ac:dyDescent="0.2">
      <c r="X34" s="36">
        <v>15</v>
      </c>
      <c r="Y34" s="37" t="e">
        <f>IF(女子シングルス!#REF!="","",女子シングルス!#REF!)</f>
        <v>#REF!</v>
      </c>
      <c r="Z34" s="37" t="e">
        <f>IF(女子シングルス!#REF!="","",女子シングルス!#REF!)</f>
        <v>#REF!</v>
      </c>
      <c r="AA34" s="37" t="e">
        <f>IF(女子シングルス!#REF!="","",女子シングルス!#REF!)</f>
        <v>#REF!</v>
      </c>
    </row>
    <row r="35" spans="24:27" ht="16.5" x14ac:dyDescent="0.2">
      <c r="X35" s="36">
        <v>16</v>
      </c>
      <c r="Y35" s="37" t="e">
        <f>IF(女子シングルス!#REF!="","",女子シングルス!#REF!)</f>
        <v>#REF!</v>
      </c>
      <c r="Z35" s="37" t="e">
        <f>IF(女子シングルス!#REF!="","",女子シングルス!#REF!)</f>
        <v>#REF!</v>
      </c>
      <c r="AA35" s="37" t="e">
        <f>IF(女子シングルス!#REF!="","",女子シングルス!#REF!)</f>
        <v>#REF!</v>
      </c>
    </row>
  </sheetData>
  <mergeCells count="1">
    <mergeCell ref="A4:A8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A038C-98AE-4BB5-9396-31477F98FE98}">
  <sheetPr>
    <tabColor theme="5" tint="0.59999389629810485"/>
  </sheetPr>
  <dimension ref="A1:L37"/>
  <sheetViews>
    <sheetView workbookViewId="0">
      <selection sqref="A1:B1"/>
    </sheetView>
  </sheetViews>
  <sheetFormatPr defaultRowHeight="13" x14ac:dyDescent="0.2"/>
  <cols>
    <col min="3" max="3" width="15.81640625" style="39" customWidth="1"/>
    <col min="7" max="7" width="15.81640625" style="39" customWidth="1"/>
    <col min="11" max="11" width="15.81640625" style="39" customWidth="1"/>
  </cols>
  <sheetData>
    <row r="1" spans="1:12" x14ac:dyDescent="0.2">
      <c r="A1" s="56" t="s">
        <v>28</v>
      </c>
      <c r="B1" s="56">
        <f>女子団体!B3</f>
        <v>0</v>
      </c>
      <c r="F1" t="str">
        <f>女子シングルス!B3</f>
        <v/>
      </c>
      <c r="J1" t="str">
        <f>女子ダブルス!B3</f>
        <v/>
      </c>
    </row>
    <row r="3" spans="1:12" x14ac:dyDescent="0.2">
      <c r="B3" t="s">
        <v>25</v>
      </c>
      <c r="F3" t="s">
        <v>26</v>
      </c>
      <c r="J3" t="s">
        <v>27</v>
      </c>
    </row>
    <row r="4" spans="1:12" ht="16.5" x14ac:dyDescent="0.2">
      <c r="B4" s="62" t="s">
        <v>1</v>
      </c>
      <c r="C4" s="51">
        <f>女子団体!C10</f>
        <v>0</v>
      </c>
      <c r="D4" s="9"/>
      <c r="F4" s="62" t="s">
        <v>1</v>
      </c>
      <c r="G4" s="51">
        <f>女子シングルス!C10</f>
        <v>0</v>
      </c>
      <c r="H4" s="9"/>
      <c r="J4" s="62" t="s">
        <v>1</v>
      </c>
      <c r="K4" s="51">
        <f>女子ダブルス!C10</f>
        <v>0</v>
      </c>
      <c r="L4" s="9"/>
    </row>
    <row r="5" spans="1:12" ht="16.5" x14ac:dyDescent="0.2">
      <c r="B5" s="63"/>
      <c r="C5" s="52">
        <f>女子団体!B10</f>
        <v>0</v>
      </c>
      <c r="D5" s="53"/>
      <c r="F5" s="63"/>
      <c r="G5" s="52">
        <f>女子シングルス!B10</f>
        <v>0</v>
      </c>
      <c r="H5" s="53"/>
      <c r="J5" s="63"/>
      <c r="K5" s="52">
        <f>女子ダブルス!B10</f>
        <v>0</v>
      </c>
      <c r="L5" s="53"/>
    </row>
    <row r="6" spans="1:12" ht="16.5" x14ac:dyDescent="0.2">
      <c r="B6" s="62" t="s">
        <v>2</v>
      </c>
      <c r="C6" s="51">
        <f>女子団体!C11</f>
        <v>0</v>
      </c>
      <c r="D6" s="9"/>
      <c r="F6" s="62">
        <v>1</v>
      </c>
      <c r="G6" s="51">
        <f>女子シングルス!C11</f>
        <v>0</v>
      </c>
      <c r="H6" s="54">
        <f>女子シングルス!D11</f>
        <v>0</v>
      </c>
      <c r="J6" s="62">
        <v>1</v>
      </c>
      <c r="K6" s="51">
        <f>女子ダブルス!C11</f>
        <v>0</v>
      </c>
      <c r="L6" s="54">
        <f>女子ダブルス!D11</f>
        <v>0</v>
      </c>
    </row>
    <row r="7" spans="1:12" ht="16.5" x14ac:dyDescent="0.2">
      <c r="B7" s="63"/>
      <c r="C7" s="52">
        <f>女子団体!B11</f>
        <v>0</v>
      </c>
      <c r="D7" s="53"/>
      <c r="F7" s="63"/>
      <c r="G7" s="52">
        <f>女子シングルス!B11</f>
        <v>0</v>
      </c>
      <c r="H7" s="53"/>
      <c r="J7" s="64"/>
      <c r="K7" s="52">
        <f>女子ダブルス!B11</f>
        <v>0</v>
      </c>
      <c r="L7" s="53"/>
    </row>
    <row r="8" spans="1:12" ht="16.5" x14ac:dyDescent="0.2">
      <c r="B8" s="62" t="s">
        <v>3</v>
      </c>
      <c r="C8" s="51">
        <f>女子団体!C12</f>
        <v>0</v>
      </c>
      <c r="D8" s="54">
        <f>女子団体!D11</f>
        <v>0</v>
      </c>
      <c r="F8" s="62">
        <v>2</v>
      </c>
      <c r="G8" s="51">
        <f>女子シングルス!C12</f>
        <v>0</v>
      </c>
      <c r="H8" s="54">
        <f>女子シングルス!D12</f>
        <v>0</v>
      </c>
      <c r="J8" s="64"/>
      <c r="K8" s="51">
        <f>女子ダブルス!C12</f>
        <v>0</v>
      </c>
      <c r="L8" s="54">
        <f>女子ダブルス!D12</f>
        <v>0</v>
      </c>
    </row>
    <row r="9" spans="1:12" ht="16.5" x14ac:dyDescent="0.2">
      <c r="B9" s="63"/>
      <c r="C9" s="52">
        <f>女子団体!B12</f>
        <v>0</v>
      </c>
      <c r="D9" s="55"/>
      <c r="F9" s="63"/>
      <c r="G9" s="52">
        <f>女子シングルス!B12</f>
        <v>0</v>
      </c>
      <c r="H9" s="55"/>
      <c r="J9" s="63"/>
      <c r="K9" s="52">
        <f>女子ダブルス!B12</f>
        <v>0</v>
      </c>
      <c r="L9" s="55"/>
    </row>
    <row r="10" spans="1:12" ht="16.5" x14ac:dyDescent="0.2">
      <c r="B10" s="62">
        <v>1</v>
      </c>
      <c r="C10" s="51">
        <f>女子団体!C13</f>
        <v>0</v>
      </c>
      <c r="D10" s="7">
        <f>女子団体!D12</f>
        <v>0</v>
      </c>
      <c r="F10" s="62">
        <v>3</v>
      </c>
      <c r="G10" s="51">
        <f>女子シングルス!C13</f>
        <v>0</v>
      </c>
      <c r="H10" s="7">
        <f>女子シングルス!D13</f>
        <v>0</v>
      </c>
      <c r="J10" s="62">
        <v>2</v>
      </c>
      <c r="K10" s="51">
        <f>女子ダブルス!C13</f>
        <v>0</v>
      </c>
      <c r="L10" s="7">
        <f>女子ダブルス!D13</f>
        <v>0</v>
      </c>
    </row>
    <row r="11" spans="1:12" ht="16.5" x14ac:dyDescent="0.2">
      <c r="B11" s="63"/>
      <c r="C11" s="52">
        <f>女子団体!B13</f>
        <v>0</v>
      </c>
      <c r="D11" s="55"/>
      <c r="F11" s="63"/>
      <c r="G11" s="52">
        <f>女子シングルス!B13</f>
        <v>0</v>
      </c>
      <c r="H11" s="55"/>
      <c r="J11" s="64"/>
      <c r="K11" s="52">
        <f>女子ダブルス!B13</f>
        <v>0</v>
      </c>
      <c r="L11" s="55"/>
    </row>
    <row r="12" spans="1:12" ht="16.5" x14ac:dyDescent="0.2">
      <c r="B12" s="62">
        <v>2</v>
      </c>
      <c r="C12" s="51">
        <f>女子団体!C14</f>
        <v>0</v>
      </c>
      <c r="D12" s="7">
        <f>女子団体!D13</f>
        <v>0</v>
      </c>
      <c r="F12" s="62">
        <v>4</v>
      </c>
      <c r="G12" s="51">
        <f>女子シングルス!C14</f>
        <v>0</v>
      </c>
      <c r="H12" s="7">
        <f>女子シングルス!D14</f>
        <v>0</v>
      </c>
      <c r="J12" s="64"/>
      <c r="K12" s="51">
        <f>女子ダブルス!C14</f>
        <v>0</v>
      </c>
      <c r="L12" s="7">
        <f>女子ダブルス!D14</f>
        <v>0</v>
      </c>
    </row>
    <row r="13" spans="1:12" ht="16.5" x14ac:dyDescent="0.2">
      <c r="B13" s="63"/>
      <c r="C13" s="52">
        <f>女子団体!B14</f>
        <v>0</v>
      </c>
      <c r="D13" s="55"/>
      <c r="F13" s="63"/>
      <c r="G13" s="52">
        <f>女子シングルス!B14</f>
        <v>0</v>
      </c>
      <c r="H13" s="55"/>
      <c r="J13" s="63"/>
      <c r="K13" s="52">
        <f>女子ダブルス!B14</f>
        <v>0</v>
      </c>
      <c r="L13" s="55"/>
    </row>
    <row r="14" spans="1:12" ht="16.5" x14ac:dyDescent="0.2">
      <c r="B14" s="62">
        <v>3</v>
      </c>
      <c r="C14" s="51">
        <f>女子団体!C15</f>
        <v>0</v>
      </c>
      <c r="D14" s="7">
        <f>女子団体!D14</f>
        <v>0</v>
      </c>
      <c r="F14" s="62">
        <v>5</v>
      </c>
      <c r="G14" s="51">
        <f>女子シングルス!C15</f>
        <v>0</v>
      </c>
      <c r="H14" s="7">
        <f>女子シングルス!D15</f>
        <v>0</v>
      </c>
      <c r="J14" s="62">
        <v>3</v>
      </c>
      <c r="K14" s="51">
        <f>女子ダブルス!C15</f>
        <v>0</v>
      </c>
      <c r="L14" s="7">
        <f>女子ダブルス!D15</f>
        <v>0</v>
      </c>
    </row>
    <row r="15" spans="1:12" ht="16.5" x14ac:dyDescent="0.2">
      <c r="B15" s="63"/>
      <c r="C15" s="52">
        <f>女子団体!B15</f>
        <v>0</v>
      </c>
      <c r="D15" s="55"/>
      <c r="F15" s="63"/>
      <c r="G15" s="52">
        <f>女子シングルス!B15</f>
        <v>0</v>
      </c>
      <c r="H15" s="55"/>
      <c r="J15" s="64"/>
      <c r="K15" s="52">
        <f>女子ダブルス!B15</f>
        <v>0</v>
      </c>
      <c r="L15" s="55"/>
    </row>
    <row r="16" spans="1:12" ht="16.5" x14ac:dyDescent="0.2">
      <c r="B16" s="62">
        <v>4</v>
      </c>
      <c r="C16" s="51">
        <f>女子団体!C16</f>
        <v>0</v>
      </c>
      <c r="D16" s="7">
        <f>女子団体!D15</f>
        <v>0</v>
      </c>
      <c r="F16" s="62">
        <v>6</v>
      </c>
      <c r="G16" s="51">
        <f>女子シングルス!C16</f>
        <v>0</v>
      </c>
      <c r="H16" s="7">
        <f>女子シングルス!D16</f>
        <v>0</v>
      </c>
      <c r="J16" s="64"/>
      <c r="K16" s="51">
        <f>女子ダブルス!C16</f>
        <v>0</v>
      </c>
      <c r="L16" s="7">
        <f>女子ダブルス!D16</f>
        <v>0</v>
      </c>
    </row>
    <row r="17" spans="2:12" ht="16.5" x14ac:dyDescent="0.2">
      <c r="B17" s="63"/>
      <c r="C17" s="52">
        <f>女子団体!B16</f>
        <v>0</v>
      </c>
      <c r="D17" s="55"/>
      <c r="F17" s="63"/>
      <c r="G17" s="52">
        <f>女子シングルス!B16</f>
        <v>0</v>
      </c>
      <c r="H17" s="55"/>
      <c r="J17" s="63"/>
      <c r="K17" s="52">
        <f>女子ダブルス!B16</f>
        <v>0</v>
      </c>
      <c r="L17" s="55"/>
    </row>
    <row r="18" spans="2:12" ht="16.5" x14ac:dyDescent="0.2">
      <c r="B18" s="62">
        <v>5</v>
      </c>
      <c r="C18" s="51">
        <f>女子団体!C17</f>
        <v>0</v>
      </c>
      <c r="D18" s="7">
        <f>女子団体!D16</f>
        <v>0</v>
      </c>
      <c r="F18" s="62">
        <v>7</v>
      </c>
      <c r="G18" s="51">
        <f>女子シングルス!C17</f>
        <v>0</v>
      </c>
      <c r="H18" s="7">
        <f>女子シングルス!D17</f>
        <v>0</v>
      </c>
      <c r="J18" s="62">
        <v>4</v>
      </c>
      <c r="K18" s="51">
        <f>女子ダブルス!C17</f>
        <v>0</v>
      </c>
      <c r="L18" s="7">
        <f>女子ダブルス!D17</f>
        <v>0</v>
      </c>
    </row>
    <row r="19" spans="2:12" ht="16.5" x14ac:dyDescent="0.2">
      <c r="B19" s="63"/>
      <c r="C19" s="52">
        <f>女子団体!B17</f>
        <v>0</v>
      </c>
      <c r="D19" s="55"/>
      <c r="F19" s="63"/>
      <c r="G19" s="52">
        <f>女子シングルス!B17</f>
        <v>0</v>
      </c>
      <c r="H19" s="55"/>
      <c r="J19" s="64"/>
      <c r="K19" s="52">
        <f>女子ダブルス!B17</f>
        <v>0</v>
      </c>
      <c r="L19" s="55"/>
    </row>
    <row r="20" spans="2:12" ht="16.5" x14ac:dyDescent="0.2">
      <c r="B20" s="62">
        <v>6</v>
      </c>
      <c r="C20" s="51">
        <f>女子団体!C18</f>
        <v>0</v>
      </c>
      <c r="D20" s="7">
        <f>女子団体!D17</f>
        <v>0</v>
      </c>
      <c r="F20" s="62">
        <v>8</v>
      </c>
      <c r="G20" s="51">
        <f>女子シングルス!C18</f>
        <v>0</v>
      </c>
      <c r="H20" s="7">
        <f>女子シングルス!D18</f>
        <v>0</v>
      </c>
      <c r="J20" s="64"/>
      <c r="K20" s="51">
        <f>女子ダブルス!C18</f>
        <v>0</v>
      </c>
      <c r="L20" s="7">
        <f>女子ダブルス!D18</f>
        <v>0</v>
      </c>
    </row>
    <row r="21" spans="2:12" ht="16.5" x14ac:dyDescent="0.2">
      <c r="B21" s="63"/>
      <c r="C21" s="52">
        <f>女子団体!B18</f>
        <v>0</v>
      </c>
      <c r="D21" s="55"/>
      <c r="F21" s="63"/>
      <c r="G21" s="52">
        <f>女子シングルス!B18</f>
        <v>0</v>
      </c>
      <c r="H21" s="55"/>
      <c r="J21" s="63"/>
      <c r="K21" s="52">
        <f>女子ダブルス!B18</f>
        <v>0</v>
      </c>
      <c r="L21" s="55"/>
    </row>
    <row r="22" spans="2:12" ht="16.5" x14ac:dyDescent="0.2">
      <c r="B22" s="62">
        <v>7</v>
      </c>
      <c r="C22" s="51">
        <f>女子団体!C19</f>
        <v>0</v>
      </c>
      <c r="D22" s="7">
        <f>女子団体!D18</f>
        <v>0</v>
      </c>
      <c r="F22" s="62">
        <v>9</v>
      </c>
      <c r="G22" s="51" t="e">
        <f>女子シングルス!#REF!</f>
        <v>#REF!</v>
      </c>
      <c r="H22" s="7" t="e">
        <f>女子シングルス!#REF!</f>
        <v>#REF!</v>
      </c>
      <c r="J22" s="62">
        <v>5</v>
      </c>
      <c r="K22" s="51">
        <f>女子ダブルス!C19</f>
        <v>0</v>
      </c>
      <c r="L22" s="7">
        <f>女子ダブルス!D19</f>
        <v>0</v>
      </c>
    </row>
    <row r="23" spans="2:12" ht="16.5" x14ac:dyDescent="0.2">
      <c r="B23" s="63"/>
      <c r="C23" s="52">
        <f>女子団体!B19</f>
        <v>0</v>
      </c>
      <c r="D23" s="55"/>
      <c r="F23" s="63"/>
      <c r="G23" s="52" t="e">
        <f>女子シングルス!#REF!</f>
        <v>#REF!</v>
      </c>
      <c r="H23" s="55"/>
      <c r="J23" s="64"/>
      <c r="K23" s="52">
        <f>女子ダブルス!B19</f>
        <v>0</v>
      </c>
      <c r="L23" s="55"/>
    </row>
    <row r="24" spans="2:12" ht="16.5" x14ac:dyDescent="0.2">
      <c r="F24" s="62">
        <v>10</v>
      </c>
      <c r="G24" s="51" t="e">
        <f>女子シングルス!#REF!</f>
        <v>#REF!</v>
      </c>
      <c r="H24" s="7" t="e">
        <f>女子シングルス!#REF!</f>
        <v>#REF!</v>
      </c>
      <c r="J24" s="64"/>
      <c r="K24" s="51">
        <f>女子ダブルス!C20</f>
        <v>0</v>
      </c>
      <c r="L24" s="7">
        <f>女子ダブルス!D20</f>
        <v>0</v>
      </c>
    </row>
    <row r="25" spans="2:12" ht="16.5" x14ac:dyDescent="0.2">
      <c r="F25" s="63"/>
      <c r="G25" s="52" t="e">
        <f>女子シングルス!#REF!</f>
        <v>#REF!</v>
      </c>
      <c r="H25" s="55"/>
      <c r="J25" s="63"/>
      <c r="K25" s="52">
        <f>女子ダブルス!B20</f>
        <v>0</v>
      </c>
      <c r="L25" s="55"/>
    </row>
    <row r="26" spans="2:12" ht="16.5" x14ac:dyDescent="0.2">
      <c r="F26" s="62">
        <v>11</v>
      </c>
      <c r="G26" s="51" t="e">
        <f>女子シングルス!#REF!</f>
        <v>#REF!</v>
      </c>
      <c r="H26" s="7" t="e">
        <f>女子シングルス!#REF!</f>
        <v>#REF!</v>
      </c>
      <c r="J26" s="62">
        <v>6</v>
      </c>
      <c r="K26" s="51">
        <f>女子ダブルス!C21</f>
        <v>0</v>
      </c>
      <c r="L26" s="7">
        <f>女子ダブルス!D21</f>
        <v>0</v>
      </c>
    </row>
    <row r="27" spans="2:12" ht="16.5" x14ac:dyDescent="0.2">
      <c r="F27" s="63"/>
      <c r="G27" s="52" t="e">
        <f>女子シングルス!#REF!</f>
        <v>#REF!</v>
      </c>
      <c r="H27" s="55"/>
      <c r="J27" s="64"/>
      <c r="K27" s="52">
        <f>女子ダブルス!B21</f>
        <v>0</v>
      </c>
      <c r="L27" s="55"/>
    </row>
    <row r="28" spans="2:12" ht="16.5" x14ac:dyDescent="0.2">
      <c r="F28" s="62">
        <v>12</v>
      </c>
      <c r="G28" s="51" t="e">
        <f>女子シングルス!#REF!</f>
        <v>#REF!</v>
      </c>
      <c r="H28" s="7" t="e">
        <f>女子シングルス!#REF!</f>
        <v>#REF!</v>
      </c>
      <c r="J28" s="64"/>
      <c r="K28" s="51">
        <f>女子ダブルス!C22</f>
        <v>0</v>
      </c>
      <c r="L28" s="7">
        <f>女子ダブルス!D22</f>
        <v>0</v>
      </c>
    </row>
    <row r="29" spans="2:12" ht="16.5" x14ac:dyDescent="0.2">
      <c r="F29" s="63"/>
      <c r="G29" s="52" t="e">
        <f>女子シングルス!#REF!</f>
        <v>#REF!</v>
      </c>
      <c r="H29" s="55"/>
      <c r="J29" s="63"/>
      <c r="K29" s="52">
        <f>女子ダブルス!B22</f>
        <v>0</v>
      </c>
      <c r="L29" s="55"/>
    </row>
    <row r="30" spans="2:12" ht="16.5" x14ac:dyDescent="0.2">
      <c r="F30" s="62">
        <v>13</v>
      </c>
      <c r="G30" s="51" t="e">
        <f>女子シングルス!#REF!</f>
        <v>#REF!</v>
      </c>
      <c r="H30" s="7" t="e">
        <f>女子シングルス!#REF!</f>
        <v>#REF!</v>
      </c>
      <c r="J30" s="62">
        <v>7</v>
      </c>
      <c r="K30" s="51">
        <f>女子ダブルス!C23</f>
        <v>0</v>
      </c>
      <c r="L30" s="7">
        <f>女子ダブルス!D23</f>
        <v>0</v>
      </c>
    </row>
    <row r="31" spans="2:12" ht="16.5" x14ac:dyDescent="0.2">
      <c r="F31" s="63"/>
      <c r="G31" s="52" t="e">
        <f>女子シングルス!#REF!</f>
        <v>#REF!</v>
      </c>
      <c r="H31" s="55"/>
      <c r="J31" s="64"/>
      <c r="K31" s="52">
        <f>女子ダブルス!B23</f>
        <v>0</v>
      </c>
      <c r="L31" s="55"/>
    </row>
    <row r="32" spans="2:12" ht="16.5" x14ac:dyDescent="0.2">
      <c r="F32" s="62">
        <v>14</v>
      </c>
      <c r="G32" s="51" t="e">
        <f>女子シングルス!#REF!</f>
        <v>#REF!</v>
      </c>
      <c r="H32" s="7" t="e">
        <f>女子シングルス!#REF!</f>
        <v>#REF!</v>
      </c>
      <c r="J32" s="64"/>
      <c r="K32" s="51">
        <f>女子ダブルス!C24</f>
        <v>0</v>
      </c>
      <c r="L32" s="7">
        <f>女子ダブルス!D24</f>
        <v>0</v>
      </c>
    </row>
    <row r="33" spans="6:12" ht="16.5" x14ac:dyDescent="0.2">
      <c r="F33" s="63"/>
      <c r="G33" s="52" t="e">
        <f>女子シングルス!#REF!</f>
        <v>#REF!</v>
      </c>
      <c r="H33" s="55"/>
      <c r="J33" s="63"/>
      <c r="K33" s="52">
        <f>女子ダブルス!B24</f>
        <v>0</v>
      </c>
      <c r="L33" s="55"/>
    </row>
    <row r="34" spans="6:12" ht="16.5" x14ac:dyDescent="0.2">
      <c r="F34" s="62">
        <v>15</v>
      </c>
      <c r="G34" s="51" t="e">
        <f>女子シングルス!#REF!</f>
        <v>#REF!</v>
      </c>
      <c r="H34" s="7" t="e">
        <f>女子シングルス!#REF!</f>
        <v>#REF!</v>
      </c>
      <c r="J34" s="62">
        <v>8</v>
      </c>
      <c r="K34" s="51">
        <f>女子ダブルス!C25</f>
        <v>0</v>
      </c>
      <c r="L34" s="7">
        <f>女子ダブルス!D25</f>
        <v>0</v>
      </c>
    </row>
    <row r="35" spans="6:12" ht="16.5" x14ac:dyDescent="0.2">
      <c r="F35" s="63"/>
      <c r="G35" s="52" t="e">
        <f>女子シングルス!#REF!</f>
        <v>#REF!</v>
      </c>
      <c r="H35" s="55"/>
      <c r="J35" s="64"/>
      <c r="K35" s="52">
        <f>女子ダブルス!B25</f>
        <v>0</v>
      </c>
      <c r="L35" s="55"/>
    </row>
    <row r="36" spans="6:12" ht="16.5" x14ac:dyDescent="0.2">
      <c r="F36" s="62">
        <v>16</v>
      </c>
      <c r="G36" s="51" t="e">
        <f>女子シングルス!#REF!</f>
        <v>#REF!</v>
      </c>
      <c r="H36" s="7" t="e">
        <f>女子シングルス!#REF!</f>
        <v>#REF!</v>
      </c>
      <c r="J36" s="64"/>
      <c r="K36" s="51">
        <f>女子ダブルス!C26</f>
        <v>0</v>
      </c>
      <c r="L36" s="7">
        <f>女子ダブルス!D26</f>
        <v>0</v>
      </c>
    </row>
    <row r="37" spans="6:12" ht="16.5" x14ac:dyDescent="0.2">
      <c r="F37" s="63"/>
      <c r="G37" s="52" t="e">
        <f>女子シングルス!#REF!</f>
        <v>#REF!</v>
      </c>
      <c r="H37" s="55"/>
      <c r="J37" s="63"/>
      <c r="K37" s="52">
        <f>女子ダブルス!B26</f>
        <v>0</v>
      </c>
      <c r="L37" s="55"/>
    </row>
  </sheetData>
  <mergeCells count="36">
    <mergeCell ref="B22:B23"/>
    <mergeCell ref="F22:F23"/>
    <mergeCell ref="J22:J25"/>
    <mergeCell ref="F24:F25"/>
    <mergeCell ref="F34:F35"/>
    <mergeCell ref="J34:J37"/>
    <mergeCell ref="F36:F37"/>
    <mergeCell ref="F26:F27"/>
    <mergeCell ref="J26:J29"/>
    <mergeCell ref="F28:F29"/>
    <mergeCell ref="F30:F31"/>
    <mergeCell ref="J30:J33"/>
    <mergeCell ref="F32:F33"/>
    <mergeCell ref="F10:F11"/>
    <mergeCell ref="J10:J13"/>
    <mergeCell ref="B12:B13"/>
    <mergeCell ref="F12:F13"/>
    <mergeCell ref="J18:J21"/>
    <mergeCell ref="B20:B21"/>
    <mergeCell ref="F20:F21"/>
    <mergeCell ref="B18:B19"/>
    <mergeCell ref="F18:F19"/>
    <mergeCell ref="B14:B15"/>
    <mergeCell ref="F14:F15"/>
    <mergeCell ref="J14:J17"/>
    <mergeCell ref="B16:B17"/>
    <mergeCell ref="F16:F17"/>
    <mergeCell ref="B10:B11"/>
    <mergeCell ref="B4:B5"/>
    <mergeCell ref="F4:F5"/>
    <mergeCell ref="J4:J5"/>
    <mergeCell ref="B6:B7"/>
    <mergeCell ref="F6:F7"/>
    <mergeCell ref="J6:J9"/>
    <mergeCell ref="B8:B9"/>
    <mergeCell ref="F8:F9"/>
  </mergeCells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20"/>
  <sheetViews>
    <sheetView tabSelected="1" view="pageBreakPreview" zoomScaleNormal="100" zoomScaleSheetLayoutView="100" workbookViewId="0">
      <selection activeCell="B3" sqref="B3:D5"/>
    </sheetView>
  </sheetViews>
  <sheetFormatPr defaultColWidth="9" defaultRowHeight="16.5" x14ac:dyDescent="0.2"/>
  <cols>
    <col min="1" max="1" width="11.1796875" style="8" customWidth="1"/>
    <col min="2" max="3" width="22.453125" style="1" customWidth="1"/>
    <col min="4" max="4" width="5.6328125" style="8" customWidth="1"/>
    <col min="5" max="5" width="20" style="1" customWidth="1"/>
    <col min="6" max="6" width="15" style="2" customWidth="1"/>
    <col min="7" max="7" width="5" style="2" customWidth="1"/>
    <col min="8" max="8" width="7.453125" style="1" customWidth="1"/>
    <col min="9" max="16384" width="9" style="1"/>
  </cols>
  <sheetData>
    <row r="1" spans="1:8" ht="27.5" customHeight="1" x14ac:dyDescent="0.2">
      <c r="A1" s="7" t="s">
        <v>0</v>
      </c>
      <c r="B1" s="22" t="s">
        <v>31</v>
      </c>
      <c r="D1" s="1"/>
      <c r="F1" s="1"/>
      <c r="G1" s="1"/>
    </row>
    <row r="2" spans="1:8" ht="17.5" customHeight="1" x14ac:dyDescent="0.2"/>
    <row r="3" spans="1:8" ht="28" customHeight="1" x14ac:dyDescent="0.2">
      <c r="A3" s="14" t="s">
        <v>12</v>
      </c>
      <c r="B3" s="69"/>
      <c r="C3" s="70"/>
      <c r="D3" s="71"/>
      <c r="E3" s="23" t="s">
        <v>14</v>
      </c>
      <c r="F3" s="78"/>
      <c r="G3" s="78"/>
      <c r="H3" s="79"/>
    </row>
    <row r="4" spans="1:8" ht="28" customHeight="1" x14ac:dyDescent="0.2">
      <c r="A4" s="84" t="s">
        <v>19</v>
      </c>
      <c r="B4" s="72"/>
      <c r="C4" s="73"/>
      <c r="D4" s="74"/>
      <c r="E4" s="24" t="s">
        <v>13</v>
      </c>
      <c r="F4" s="80"/>
      <c r="G4" s="80"/>
      <c r="H4" s="81"/>
    </row>
    <row r="5" spans="1:8" ht="28" customHeight="1" x14ac:dyDescent="0.2">
      <c r="A5" s="63"/>
      <c r="B5" s="75"/>
      <c r="C5" s="76"/>
      <c r="D5" s="77"/>
      <c r="E5" s="25" t="s">
        <v>15</v>
      </c>
      <c r="F5" s="82"/>
      <c r="G5" s="82"/>
      <c r="H5" s="83"/>
    </row>
    <row r="6" spans="1:8" ht="17" customHeight="1" x14ac:dyDescent="0.2"/>
    <row r="7" spans="1:8" ht="17" customHeight="1" x14ac:dyDescent="0.25">
      <c r="F7" s="58" ph="1">
        <v>46172</v>
      </c>
      <c r="G7" s="6"/>
    </row>
    <row r="8" spans="1:8" ht="35" customHeight="1" x14ac:dyDescent="0.2">
      <c r="A8" s="66" t="s">
        <v>16</v>
      </c>
      <c r="B8" s="67"/>
      <c r="C8" s="67"/>
      <c r="D8" s="67"/>
      <c r="E8" s="67"/>
      <c r="F8" s="67"/>
      <c r="G8" s="67"/>
      <c r="H8" s="68"/>
    </row>
    <row r="9" spans="1:8" ht="37" customHeight="1" x14ac:dyDescent="0.2">
      <c r="A9" s="14" t="s">
        <v>9</v>
      </c>
      <c r="B9" s="4" t="s">
        <v>10</v>
      </c>
      <c r="C9" s="5" t="s">
        <v>4</v>
      </c>
      <c r="D9" s="14" t="s">
        <v>5</v>
      </c>
      <c r="E9" s="14" t="s">
        <v>7</v>
      </c>
      <c r="F9" s="19" t="s">
        <v>36</v>
      </c>
      <c r="G9" s="14" t="s">
        <v>6</v>
      </c>
      <c r="H9" s="20" t="s">
        <v>8</v>
      </c>
    </row>
    <row r="10" spans="1:8" ht="37" customHeight="1" x14ac:dyDescent="0.2">
      <c r="A10" s="14" t="s">
        <v>1</v>
      </c>
      <c r="B10" s="13"/>
      <c r="C10" s="17"/>
      <c r="D10" s="9"/>
      <c r="E10" s="17"/>
      <c r="F10" s="15"/>
      <c r="G10" s="14" t="str">
        <f t="shared" ref="G10:G19" si="0">IF(F10="","",DATEDIF(F10,$F$7,"Y"))</f>
        <v/>
      </c>
      <c r="H10" s="3"/>
    </row>
    <row r="11" spans="1:8" ht="37" customHeight="1" x14ac:dyDescent="0.2">
      <c r="A11" s="14" t="s">
        <v>2</v>
      </c>
      <c r="B11" s="13"/>
      <c r="C11" s="17"/>
      <c r="D11" s="9"/>
      <c r="E11" s="17"/>
      <c r="F11" s="15"/>
      <c r="G11" s="14" t="str">
        <f t="shared" si="0"/>
        <v/>
      </c>
      <c r="H11" s="3"/>
    </row>
    <row r="12" spans="1:8" ht="37" customHeight="1" x14ac:dyDescent="0.2">
      <c r="A12" s="14" t="s">
        <v>3</v>
      </c>
      <c r="B12" s="13"/>
      <c r="C12" s="21"/>
      <c r="D12" s="11"/>
      <c r="E12" s="17"/>
      <c r="F12" s="18"/>
      <c r="G12" s="14" t="str">
        <f t="shared" si="0"/>
        <v/>
      </c>
      <c r="H12" s="3"/>
    </row>
    <row r="13" spans="1:8" ht="37" customHeight="1" x14ac:dyDescent="0.2">
      <c r="A13" s="14">
        <v>1</v>
      </c>
      <c r="B13" s="13"/>
      <c r="C13" s="17"/>
      <c r="D13" s="12"/>
      <c r="E13" s="17"/>
      <c r="F13" s="15"/>
      <c r="G13" s="14" t="str">
        <f t="shared" si="0"/>
        <v/>
      </c>
      <c r="H13" s="3"/>
    </row>
    <row r="14" spans="1:8" ht="37" customHeight="1" x14ac:dyDescent="0.2">
      <c r="A14" s="14">
        <v>2</v>
      </c>
      <c r="B14" s="13"/>
      <c r="C14" s="17"/>
      <c r="D14" s="12"/>
      <c r="E14" s="17"/>
      <c r="F14" s="15"/>
      <c r="G14" s="14" t="str">
        <f t="shared" si="0"/>
        <v/>
      </c>
      <c r="H14" s="3"/>
    </row>
    <row r="15" spans="1:8" ht="37" customHeight="1" x14ac:dyDescent="0.2">
      <c r="A15" s="14">
        <v>3</v>
      </c>
      <c r="B15" s="13"/>
      <c r="C15" s="17"/>
      <c r="D15" s="12"/>
      <c r="E15" s="17"/>
      <c r="F15" s="15"/>
      <c r="G15" s="14" t="str">
        <f t="shared" si="0"/>
        <v/>
      </c>
      <c r="H15" s="3"/>
    </row>
    <row r="16" spans="1:8" ht="37" customHeight="1" x14ac:dyDescent="0.2">
      <c r="A16" s="14">
        <v>4</v>
      </c>
      <c r="B16" s="13"/>
      <c r="C16" s="17"/>
      <c r="D16" s="12"/>
      <c r="E16" s="16"/>
      <c r="F16" s="15"/>
      <c r="G16" s="14" t="str">
        <f t="shared" si="0"/>
        <v/>
      </c>
      <c r="H16" s="3"/>
    </row>
    <row r="17" spans="1:8" ht="37" customHeight="1" x14ac:dyDescent="0.2">
      <c r="A17" s="14">
        <v>5</v>
      </c>
      <c r="B17" s="13"/>
      <c r="C17" s="17"/>
      <c r="D17" s="12"/>
      <c r="E17" s="16"/>
      <c r="F17" s="15"/>
      <c r="G17" s="14" t="str">
        <f t="shared" si="0"/>
        <v/>
      </c>
      <c r="H17" s="3"/>
    </row>
    <row r="18" spans="1:8" ht="37" customHeight="1" x14ac:dyDescent="0.2">
      <c r="A18" s="14">
        <v>6</v>
      </c>
      <c r="B18" s="13"/>
      <c r="C18" s="17"/>
      <c r="D18" s="12"/>
      <c r="E18" s="16"/>
      <c r="F18" s="15"/>
      <c r="G18" s="14" t="str">
        <f t="shared" si="0"/>
        <v/>
      </c>
      <c r="H18" s="3"/>
    </row>
    <row r="19" spans="1:8" ht="37" customHeight="1" x14ac:dyDescent="0.2">
      <c r="A19" s="14">
        <v>7</v>
      </c>
      <c r="B19" s="13"/>
      <c r="C19" s="17"/>
      <c r="D19" s="12"/>
      <c r="E19" s="16"/>
      <c r="F19" s="15"/>
      <c r="G19" s="14" t="str">
        <f t="shared" si="0"/>
        <v/>
      </c>
      <c r="H19" s="3"/>
    </row>
    <row r="20" spans="1:8" ht="28" customHeight="1" x14ac:dyDescent="0.2">
      <c r="A20" s="65" t="s">
        <v>11</v>
      </c>
      <c r="B20" s="65"/>
      <c r="C20" s="65"/>
      <c r="D20" s="65"/>
      <c r="E20" s="65"/>
      <c r="F20" s="65"/>
      <c r="G20" s="65"/>
      <c r="H20" s="65"/>
    </row>
  </sheetData>
  <mergeCells count="7">
    <mergeCell ref="A20:H20"/>
    <mergeCell ref="A8:H8"/>
    <mergeCell ref="B3:D5"/>
    <mergeCell ref="F3:H3"/>
    <mergeCell ref="F4:H4"/>
    <mergeCell ref="F5:H5"/>
    <mergeCell ref="A4:A5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0"/>
  <sheetViews>
    <sheetView view="pageBreakPreview" zoomScaleNormal="100" zoomScaleSheetLayoutView="100" workbookViewId="0">
      <selection activeCell="B3" sqref="B3:D5"/>
    </sheetView>
  </sheetViews>
  <sheetFormatPr defaultColWidth="9" defaultRowHeight="16.5" x14ac:dyDescent="0.2"/>
  <cols>
    <col min="1" max="1" width="11.1796875" style="8" customWidth="1"/>
    <col min="2" max="3" width="22.453125" style="1" customWidth="1"/>
    <col min="4" max="4" width="5.6328125" style="8" customWidth="1"/>
    <col min="5" max="5" width="20" style="1" customWidth="1"/>
    <col min="6" max="6" width="15" style="2" customWidth="1"/>
    <col min="7" max="7" width="6.08984375" style="8" customWidth="1"/>
    <col min="8" max="8" width="7.453125" style="1" customWidth="1"/>
    <col min="9" max="16384" width="9" style="1"/>
  </cols>
  <sheetData>
    <row r="1" spans="1:8" ht="27.5" customHeight="1" x14ac:dyDescent="0.2">
      <c r="A1" s="7" t="s">
        <v>0</v>
      </c>
      <c r="B1" s="22" t="s">
        <v>31</v>
      </c>
      <c r="D1" s="1"/>
      <c r="F1" s="1"/>
      <c r="G1" s="1"/>
    </row>
    <row r="2" spans="1:8" ht="17.5" customHeight="1" x14ac:dyDescent="0.2"/>
    <row r="3" spans="1:8" ht="28" customHeight="1" x14ac:dyDescent="0.2">
      <c r="A3" s="14" t="s">
        <v>12</v>
      </c>
      <c r="B3" s="69" t="str">
        <f>IF(男子団体!B3="","",男子団体!B3)</f>
        <v/>
      </c>
      <c r="C3" s="70"/>
      <c r="D3" s="71"/>
      <c r="E3" s="30" t="s">
        <v>4</v>
      </c>
      <c r="F3" s="86" t="str">
        <f>IF(男子団体!F3="","",男子団体!F3)</f>
        <v/>
      </c>
      <c r="G3" s="78"/>
      <c r="H3" s="79"/>
    </row>
    <row r="4" spans="1:8" ht="28" customHeight="1" x14ac:dyDescent="0.2">
      <c r="A4" s="84" t="s">
        <v>19</v>
      </c>
      <c r="B4" s="72"/>
      <c r="C4" s="73"/>
      <c r="D4" s="74"/>
      <c r="E4" s="31" t="s">
        <v>13</v>
      </c>
      <c r="F4" s="87" t="str">
        <f>IF(男子団体!F4="","",男子団体!F4)</f>
        <v/>
      </c>
      <c r="G4" s="80"/>
      <c r="H4" s="81"/>
    </row>
    <row r="5" spans="1:8" ht="28" customHeight="1" x14ac:dyDescent="0.2">
      <c r="A5" s="63"/>
      <c r="B5" s="75"/>
      <c r="C5" s="76"/>
      <c r="D5" s="77"/>
      <c r="E5" s="29" t="s">
        <v>15</v>
      </c>
      <c r="F5" s="88" t="str">
        <f>IF(男子団体!F5="","",男子団体!F5)</f>
        <v/>
      </c>
      <c r="G5" s="82"/>
      <c r="H5" s="83"/>
    </row>
    <row r="6" spans="1:8" ht="17" customHeight="1" x14ac:dyDescent="0.2"/>
    <row r="7" spans="1:8" ht="17" customHeight="1" x14ac:dyDescent="0.2">
      <c r="F7" s="58">
        <f>男子団体!F7</f>
        <v>46172</v>
      </c>
    </row>
    <row r="8" spans="1:8" ht="35" customHeight="1" x14ac:dyDescent="0.2">
      <c r="A8" s="66" t="s">
        <v>17</v>
      </c>
      <c r="B8" s="67"/>
      <c r="C8" s="67"/>
      <c r="D8" s="67"/>
      <c r="E8" s="67"/>
      <c r="F8" s="67"/>
      <c r="G8" s="67"/>
      <c r="H8" s="68"/>
    </row>
    <row r="9" spans="1:8" ht="37" customHeight="1" x14ac:dyDescent="0.2">
      <c r="A9" s="14"/>
      <c r="B9" s="4" t="s">
        <v>10</v>
      </c>
      <c r="C9" s="5" t="s">
        <v>4</v>
      </c>
      <c r="D9" s="28" t="s">
        <v>5</v>
      </c>
      <c r="E9" s="14" t="s">
        <v>7</v>
      </c>
      <c r="F9" s="61" t="s">
        <v>37</v>
      </c>
      <c r="G9" s="28" t="s">
        <v>6</v>
      </c>
      <c r="H9" s="3" t="s">
        <v>8</v>
      </c>
    </row>
    <row r="10" spans="1:8" ht="37" customHeight="1" x14ac:dyDescent="0.2">
      <c r="A10" s="14" t="s">
        <v>1</v>
      </c>
      <c r="B10" s="10"/>
      <c r="C10" s="26"/>
      <c r="D10" s="9"/>
      <c r="E10" s="17"/>
      <c r="F10" s="15"/>
      <c r="G10" s="14" t="str">
        <f t="shared" ref="G10:G18" si="0">IF(F10="","",DATEDIF(F10,$F$7,"Y"))</f>
        <v/>
      </c>
      <c r="H10" s="3"/>
    </row>
    <row r="11" spans="1:8" ht="37" customHeight="1" x14ac:dyDescent="0.2">
      <c r="A11" s="14">
        <v>1</v>
      </c>
      <c r="B11" s="10"/>
      <c r="C11" s="27"/>
      <c r="D11" s="11"/>
      <c r="E11" s="17"/>
      <c r="F11" s="15"/>
      <c r="G11" s="14" t="str">
        <f t="shared" si="0"/>
        <v/>
      </c>
      <c r="H11" s="3"/>
    </row>
    <row r="12" spans="1:8" ht="37" customHeight="1" x14ac:dyDescent="0.2">
      <c r="A12" s="14">
        <v>2</v>
      </c>
      <c r="B12" s="10"/>
      <c r="C12" s="27"/>
      <c r="D12" s="11"/>
      <c r="E12" s="17"/>
      <c r="F12" s="17"/>
      <c r="G12" s="14" t="str">
        <f t="shared" si="0"/>
        <v/>
      </c>
      <c r="H12" s="3"/>
    </row>
    <row r="13" spans="1:8" ht="37" customHeight="1" x14ac:dyDescent="0.2">
      <c r="A13" s="14">
        <v>3</v>
      </c>
      <c r="B13" s="10"/>
      <c r="C13" s="26"/>
      <c r="D13" s="12"/>
      <c r="E13" s="17"/>
      <c r="F13" s="17"/>
      <c r="G13" s="14" t="str">
        <f t="shared" si="0"/>
        <v/>
      </c>
      <c r="H13" s="3"/>
    </row>
    <row r="14" spans="1:8" ht="37" customHeight="1" x14ac:dyDescent="0.2">
      <c r="A14" s="14">
        <v>4</v>
      </c>
      <c r="B14" s="10"/>
      <c r="C14" s="26"/>
      <c r="D14" s="12"/>
      <c r="E14" s="17"/>
      <c r="F14" s="17"/>
      <c r="G14" s="14" t="str">
        <f t="shared" si="0"/>
        <v/>
      </c>
      <c r="H14" s="3"/>
    </row>
    <row r="15" spans="1:8" ht="37" customHeight="1" x14ac:dyDescent="0.2">
      <c r="A15" s="14">
        <v>5</v>
      </c>
      <c r="B15" s="10"/>
      <c r="C15" s="26"/>
      <c r="D15" s="12"/>
      <c r="E15" s="17"/>
      <c r="F15" s="17"/>
      <c r="G15" s="14" t="str">
        <f t="shared" si="0"/>
        <v/>
      </c>
      <c r="H15" s="3"/>
    </row>
    <row r="16" spans="1:8" ht="37" customHeight="1" x14ac:dyDescent="0.2">
      <c r="A16" s="14">
        <v>6</v>
      </c>
      <c r="B16" s="10"/>
      <c r="C16" s="26"/>
      <c r="D16" s="12"/>
      <c r="E16" s="17"/>
      <c r="F16" s="17"/>
      <c r="G16" s="14" t="str">
        <f t="shared" si="0"/>
        <v/>
      </c>
      <c r="H16" s="3"/>
    </row>
    <row r="17" spans="1:8" ht="37" customHeight="1" x14ac:dyDescent="0.2">
      <c r="A17" s="14">
        <v>7</v>
      </c>
      <c r="B17" s="10"/>
      <c r="C17" s="26"/>
      <c r="D17" s="12"/>
      <c r="E17" s="17"/>
      <c r="F17" s="17"/>
      <c r="G17" s="14" t="str">
        <f t="shared" si="0"/>
        <v/>
      </c>
      <c r="H17" s="3"/>
    </row>
    <row r="18" spans="1:8" ht="37" customHeight="1" x14ac:dyDescent="0.2">
      <c r="A18" s="14">
        <v>8</v>
      </c>
      <c r="B18" s="10"/>
      <c r="C18" s="26"/>
      <c r="D18" s="12"/>
      <c r="E18" s="17"/>
      <c r="F18" s="17"/>
      <c r="G18" s="14" t="str">
        <f t="shared" si="0"/>
        <v/>
      </c>
      <c r="H18" s="3"/>
    </row>
    <row r="19" spans="1:8" ht="28" customHeight="1" x14ac:dyDescent="0.2">
      <c r="A19" s="65" t="s">
        <v>11</v>
      </c>
      <c r="B19" s="65"/>
      <c r="C19" s="65"/>
      <c r="D19" s="65"/>
      <c r="E19" s="65"/>
      <c r="F19" s="65"/>
      <c r="G19" s="65"/>
      <c r="H19" s="65"/>
    </row>
    <row r="20" spans="1:8" ht="28" customHeight="1" x14ac:dyDescent="0.2">
      <c r="A20" s="85" t="s">
        <v>29</v>
      </c>
      <c r="B20" s="85"/>
      <c r="C20" s="85"/>
      <c r="D20" s="85"/>
      <c r="E20" s="85"/>
      <c r="F20" s="85"/>
      <c r="G20" s="85"/>
      <c r="H20" s="85"/>
    </row>
  </sheetData>
  <mergeCells count="8">
    <mergeCell ref="A19:H19"/>
    <mergeCell ref="A20:H20"/>
    <mergeCell ref="A8:H8"/>
    <mergeCell ref="B3:D5"/>
    <mergeCell ref="F3:H3"/>
    <mergeCell ref="F4:H4"/>
    <mergeCell ref="F5:H5"/>
    <mergeCell ref="A4:A5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H28"/>
  <sheetViews>
    <sheetView view="pageBreakPreview" zoomScaleNormal="100" zoomScaleSheetLayoutView="100" workbookViewId="0">
      <selection activeCell="B3" sqref="B3:D5"/>
    </sheetView>
  </sheetViews>
  <sheetFormatPr defaultColWidth="9" defaultRowHeight="16.5" x14ac:dyDescent="0.2"/>
  <cols>
    <col min="1" max="1" width="11.1796875" style="8" customWidth="1"/>
    <col min="2" max="3" width="22.453125" style="1" customWidth="1"/>
    <col min="4" max="4" width="5.6328125" style="8" customWidth="1"/>
    <col min="5" max="5" width="20" style="1" customWidth="1"/>
    <col min="6" max="6" width="15" style="2" customWidth="1"/>
    <col min="7" max="7" width="6.08984375" style="8" customWidth="1"/>
    <col min="8" max="8" width="7.453125" style="1" customWidth="1"/>
    <col min="9" max="16384" width="9" style="1"/>
  </cols>
  <sheetData>
    <row r="1" spans="1:8" ht="27.5" customHeight="1" x14ac:dyDescent="0.2">
      <c r="A1" s="7" t="s">
        <v>0</v>
      </c>
      <c r="B1" s="22" t="s">
        <v>31</v>
      </c>
      <c r="D1" s="1"/>
      <c r="F1" s="1"/>
      <c r="G1" s="1"/>
    </row>
    <row r="2" spans="1:8" ht="17.5" customHeight="1" x14ac:dyDescent="0.2"/>
    <row r="3" spans="1:8" ht="28" customHeight="1" x14ac:dyDescent="0.2">
      <c r="A3" s="14" t="s">
        <v>12</v>
      </c>
      <c r="B3" s="69" t="str">
        <f>IF(男子団体!B3="","",男子団体!B3)</f>
        <v/>
      </c>
      <c r="C3" s="70"/>
      <c r="D3" s="71"/>
      <c r="E3" s="30" t="s">
        <v>4</v>
      </c>
      <c r="F3" s="86" t="str">
        <f>IF(男子団体!F3="","",男子団体!F3)</f>
        <v/>
      </c>
      <c r="G3" s="78"/>
      <c r="H3" s="79"/>
    </row>
    <row r="4" spans="1:8" ht="28" customHeight="1" x14ac:dyDescent="0.2">
      <c r="A4" s="84" t="s">
        <v>19</v>
      </c>
      <c r="B4" s="72"/>
      <c r="C4" s="73"/>
      <c r="D4" s="74"/>
      <c r="E4" s="31" t="s">
        <v>13</v>
      </c>
      <c r="F4" s="87" t="str">
        <f>IF(男子団体!F4="","",男子団体!F4)</f>
        <v/>
      </c>
      <c r="G4" s="80"/>
      <c r="H4" s="81"/>
    </row>
    <row r="5" spans="1:8" ht="28" customHeight="1" x14ac:dyDescent="0.2">
      <c r="A5" s="63"/>
      <c r="B5" s="75"/>
      <c r="C5" s="76"/>
      <c r="D5" s="77"/>
      <c r="E5" s="29" t="s">
        <v>15</v>
      </c>
      <c r="F5" s="88" t="str">
        <f>IF(男子団体!F5="","",男子団体!F5)</f>
        <v/>
      </c>
      <c r="G5" s="82"/>
      <c r="H5" s="83"/>
    </row>
    <row r="6" spans="1:8" ht="17" customHeight="1" x14ac:dyDescent="0.2"/>
    <row r="7" spans="1:8" ht="17" customHeight="1" x14ac:dyDescent="0.2">
      <c r="F7" s="58">
        <f>男子団体!F7</f>
        <v>46172</v>
      </c>
    </row>
    <row r="8" spans="1:8" ht="35" customHeight="1" x14ac:dyDescent="0.2">
      <c r="A8" s="66" t="s">
        <v>18</v>
      </c>
      <c r="B8" s="67"/>
      <c r="C8" s="67"/>
      <c r="D8" s="67"/>
      <c r="E8" s="67"/>
      <c r="F8" s="67"/>
      <c r="G8" s="67"/>
      <c r="H8" s="68"/>
    </row>
    <row r="9" spans="1:8" ht="37" customHeight="1" x14ac:dyDescent="0.2">
      <c r="A9" s="14"/>
      <c r="B9" s="4" t="s">
        <v>10</v>
      </c>
      <c r="C9" s="5" t="s">
        <v>4</v>
      </c>
      <c r="D9" s="28" t="s">
        <v>5</v>
      </c>
      <c r="E9" s="14" t="s">
        <v>7</v>
      </c>
      <c r="F9" s="61" t="s">
        <v>37</v>
      </c>
      <c r="G9" s="28" t="s">
        <v>6</v>
      </c>
      <c r="H9" s="3" t="s">
        <v>8</v>
      </c>
    </row>
    <row r="10" spans="1:8" ht="37" customHeight="1" x14ac:dyDescent="0.2">
      <c r="A10" s="14" t="s">
        <v>1</v>
      </c>
      <c r="B10" s="10"/>
      <c r="C10" s="26"/>
      <c r="D10" s="9"/>
      <c r="E10" s="17"/>
      <c r="F10" s="15"/>
      <c r="G10" s="14" t="str">
        <f>IF(F10="","",DATEDIF(F10,$F$7,"Y"))</f>
        <v/>
      </c>
      <c r="H10" s="3"/>
    </row>
    <row r="11" spans="1:8" ht="37" customHeight="1" x14ac:dyDescent="0.2">
      <c r="A11" s="62">
        <v>1</v>
      </c>
      <c r="B11" s="10"/>
      <c r="C11" s="26"/>
      <c r="D11" s="11"/>
      <c r="E11" s="17"/>
      <c r="F11" s="15"/>
      <c r="G11" s="14" t="str">
        <f t="shared" ref="G11:G26" si="0">IF(F11="","",DATEDIF(F11,$F$7,"Y"))</f>
        <v/>
      </c>
      <c r="H11" s="3"/>
    </row>
    <row r="12" spans="1:8" ht="37" customHeight="1" x14ac:dyDescent="0.2">
      <c r="A12" s="63"/>
      <c r="B12" s="10"/>
      <c r="C12" s="27"/>
      <c r="D12" s="11"/>
      <c r="E12" s="17"/>
      <c r="F12" s="17"/>
      <c r="G12" s="14" t="str">
        <f t="shared" si="0"/>
        <v/>
      </c>
      <c r="H12" s="3"/>
    </row>
    <row r="13" spans="1:8" ht="37" customHeight="1" x14ac:dyDescent="0.2">
      <c r="A13" s="62">
        <v>2</v>
      </c>
      <c r="B13" s="10"/>
      <c r="C13" s="26"/>
      <c r="D13" s="12"/>
      <c r="E13" s="17"/>
      <c r="F13" s="17"/>
      <c r="G13" s="14" t="str">
        <f t="shared" si="0"/>
        <v/>
      </c>
      <c r="H13" s="3"/>
    </row>
    <row r="14" spans="1:8" ht="37" customHeight="1" x14ac:dyDescent="0.2">
      <c r="A14" s="63"/>
      <c r="B14" s="10"/>
      <c r="C14" s="26"/>
      <c r="D14" s="12"/>
      <c r="E14" s="17"/>
      <c r="F14" s="17"/>
      <c r="G14" s="14" t="str">
        <f t="shared" si="0"/>
        <v/>
      </c>
      <c r="H14" s="3"/>
    </row>
    <row r="15" spans="1:8" ht="37" customHeight="1" x14ac:dyDescent="0.2">
      <c r="A15" s="62">
        <v>3</v>
      </c>
      <c r="B15" s="10"/>
      <c r="C15" s="26"/>
      <c r="D15" s="12"/>
      <c r="E15" s="17"/>
      <c r="F15" s="17"/>
      <c r="G15" s="14" t="str">
        <f t="shared" si="0"/>
        <v/>
      </c>
      <c r="H15" s="3"/>
    </row>
    <row r="16" spans="1:8" ht="37" customHeight="1" x14ac:dyDescent="0.2">
      <c r="A16" s="63"/>
      <c r="B16" s="10"/>
      <c r="C16" s="26"/>
      <c r="D16" s="12"/>
      <c r="E16" s="17"/>
      <c r="F16" s="17"/>
      <c r="G16" s="14" t="str">
        <f t="shared" si="0"/>
        <v/>
      </c>
      <c r="H16" s="3"/>
    </row>
    <row r="17" spans="1:8" ht="37" customHeight="1" x14ac:dyDescent="0.2">
      <c r="A17" s="62">
        <v>4</v>
      </c>
      <c r="B17" s="10"/>
      <c r="C17" s="26"/>
      <c r="D17" s="12"/>
      <c r="E17" s="17"/>
      <c r="F17" s="17"/>
      <c r="G17" s="14" t="str">
        <f t="shared" si="0"/>
        <v/>
      </c>
      <c r="H17" s="3"/>
    </row>
    <row r="18" spans="1:8" ht="37" customHeight="1" x14ac:dyDescent="0.2">
      <c r="A18" s="63"/>
      <c r="B18" s="10"/>
      <c r="C18" s="26"/>
      <c r="D18" s="12"/>
      <c r="E18" s="17"/>
      <c r="F18" s="17"/>
      <c r="G18" s="14" t="str">
        <f t="shared" si="0"/>
        <v/>
      </c>
      <c r="H18" s="3"/>
    </row>
    <row r="19" spans="1:8" ht="37" customHeight="1" x14ac:dyDescent="0.2">
      <c r="A19" s="62">
        <v>5</v>
      </c>
      <c r="B19" s="10"/>
      <c r="C19" s="26"/>
      <c r="D19" s="12"/>
      <c r="E19" s="17"/>
      <c r="F19" s="17"/>
      <c r="G19" s="14" t="str">
        <f t="shared" si="0"/>
        <v/>
      </c>
      <c r="H19" s="3"/>
    </row>
    <row r="20" spans="1:8" ht="37" customHeight="1" x14ac:dyDescent="0.2">
      <c r="A20" s="63"/>
      <c r="B20" s="10"/>
      <c r="C20" s="26"/>
      <c r="D20" s="12"/>
      <c r="E20" s="17"/>
      <c r="F20" s="17"/>
      <c r="G20" s="14" t="str">
        <f t="shared" si="0"/>
        <v/>
      </c>
      <c r="H20" s="3"/>
    </row>
    <row r="21" spans="1:8" ht="37" customHeight="1" x14ac:dyDescent="0.2">
      <c r="A21" s="62">
        <v>6</v>
      </c>
      <c r="B21" s="10"/>
      <c r="C21" s="26"/>
      <c r="D21" s="12"/>
      <c r="E21" s="17"/>
      <c r="F21" s="17"/>
      <c r="G21" s="14" t="str">
        <f t="shared" si="0"/>
        <v/>
      </c>
      <c r="H21" s="3"/>
    </row>
    <row r="22" spans="1:8" ht="37" customHeight="1" x14ac:dyDescent="0.2">
      <c r="A22" s="63"/>
      <c r="B22" s="10"/>
      <c r="C22" s="26"/>
      <c r="D22" s="12"/>
      <c r="E22" s="17"/>
      <c r="F22" s="17"/>
      <c r="G22" s="14" t="str">
        <f t="shared" si="0"/>
        <v/>
      </c>
      <c r="H22" s="60"/>
    </row>
    <row r="23" spans="1:8" ht="37" customHeight="1" x14ac:dyDescent="0.2">
      <c r="A23" s="62">
        <v>7</v>
      </c>
      <c r="B23" s="10"/>
      <c r="C23" s="26"/>
      <c r="D23" s="12"/>
      <c r="E23" s="17"/>
      <c r="F23" s="17"/>
      <c r="G23" s="14" t="str">
        <f t="shared" si="0"/>
        <v/>
      </c>
      <c r="H23" s="60"/>
    </row>
    <row r="24" spans="1:8" ht="37" customHeight="1" x14ac:dyDescent="0.2">
      <c r="A24" s="63"/>
      <c r="B24" s="10"/>
      <c r="C24" s="26"/>
      <c r="D24" s="12"/>
      <c r="E24" s="17"/>
      <c r="F24" s="17"/>
      <c r="G24" s="14" t="str">
        <f t="shared" si="0"/>
        <v/>
      </c>
      <c r="H24" s="60"/>
    </row>
    <row r="25" spans="1:8" ht="37" customHeight="1" x14ac:dyDescent="0.2">
      <c r="A25" s="62">
        <v>8</v>
      </c>
      <c r="B25" s="10"/>
      <c r="C25" s="26"/>
      <c r="D25" s="12"/>
      <c r="E25" s="17"/>
      <c r="F25" s="17"/>
      <c r="G25" s="14" t="str">
        <f t="shared" si="0"/>
        <v/>
      </c>
      <c r="H25" s="60"/>
    </row>
    <row r="26" spans="1:8" ht="37" customHeight="1" x14ac:dyDescent="0.2">
      <c r="A26" s="63"/>
      <c r="B26" s="10"/>
      <c r="C26" s="26"/>
      <c r="D26" s="12"/>
      <c r="E26" s="17"/>
      <c r="F26" s="17"/>
      <c r="G26" s="14" t="str">
        <f t="shared" si="0"/>
        <v/>
      </c>
      <c r="H26" s="60"/>
    </row>
    <row r="27" spans="1:8" ht="28" customHeight="1" x14ac:dyDescent="0.2">
      <c r="A27" s="65" t="s">
        <v>11</v>
      </c>
      <c r="B27" s="65"/>
      <c r="C27" s="65"/>
      <c r="D27" s="65"/>
      <c r="E27" s="65"/>
      <c r="F27" s="65"/>
      <c r="G27" s="65"/>
      <c r="H27" s="65"/>
    </row>
    <row r="28" spans="1:8" ht="28" customHeight="1" x14ac:dyDescent="0.2">
      <c r="A28" s="85" t="s">
        <v>30</v>
      </c>
      <c r="B28" s="85"/>
      <c r="C28" s="85"/>
      <c r="D28" s="85"/>
      <c r="E28" s="85"/>
      <c r="F28" s="85"/>
      <c r="G28" s="85"/>
      <c r="H28" s="85"/>
    </row>
  </sheetData>
  <mergeCells count="16">
    <mergeCell ref="A27:H27"/>
    <mergeCell ref="A28:H28"/>
    <mergeCell ref="A11:A12"/>
    <mergeCell ref="A13:A14"/>
    <mergeCell ref="A15:A16"/>
    <mergeCell ref="A17:A18"/>
    <mergeCell ref="A19:A20"/>
    <mergeCell ref="A21:A22"/>
    <mergeCell ref="A23:A24"/>
    <mergeCell ref="A25:A26"/>
    <mergeCell ref="B3:D5"/>
    <mergeCell ref="F3:H3"/>
    <mergeCell ref="F4:H4"/>
    <mergeCell ref="F5:H5"/>
    <mergeCell ref="A8:H8"/>
    <mergeCell ref="A4:A5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6357-1251-46F1-A2B9-075C364B90D1}">
  <sheetPr>
    <tabColor rgb="FFFF0000"/>
  </sheetPr>
  <dimension ref="A1:H20"/>
  <sheetViews>
    <sheetView view="pageBreakPreview" zoomScale="90" zoomScaleNormal="100" zoomScaleSheetLayoutView="90" workbookViewId="0">
      <selection activeCell="B3" sqref="B3:D5"/>
    </sheetView>
  </sheetViews>
  <sheetFormatPr defaultColWidth="9" defaultRowHeight="16.5" x14ac:dyDescent="0.2"/>
  <cols>
    <col min="1" max="1" width="11.1796875" style="8" customWidth="1"/>
    <col min="2" max="3" width="22.453125" style="1" customWidth="1"/>
    <col min="4" max="4" width="5.6328125" style="8" customWidth="1"/>
    <col min="5" max="5" width="20" style="1" customWidth="1"/>
    <col min="6" max="6" width="15" style="2" customWidth="1"/>
    <col min="7" max="7" width="5" style="2" customWidth="1"/>
    <col min="8" max="8" width="7.453125" style="1" customWidth="1"/>
    <col min="9" max="16384" width="9" style="1"/>
  </cols>
  <sheetData>
    <row r="1" spans="1:8" ht="27.5" customHeight="1" x14ac:dyDescent="0.2">
      <c r="A1" s="7" t="s">
        <v>0</v>
      </c>
      <c r="B1" s="22" t="s">
        <v>31</v>
      </c>
      <c r="D1" s="1"/>
      <c r="F1" s="1"/>
      <c r="G1" s="1"/>
    </row>
    <row r="2" spans="1:8" ht="17.5" customHeight="1" x14ac:dyDescent="0.2"/>
    <row r="3" spans="1:8" ht="28" customHeight="1" x14ac:dyDescent="0.2">
      <c r="A3" s="14" t="s">
        <v>12</v>
      </c>
      <c r="B3" s="89"/>
      <c r="C3" s="90"/>
      <c r="D3" s="91"/>
      <c r="E3" s="23" t="s">
        <v>4</v>
      </c>
      <c r="F3" s="98"/>
      <c r="G3" s="98"/>
      <c r="H3" s="99"/>
    </row>
    <row r="4" spans="1:8" ht="28" customHeight="1" x14ac:dyDescent="0.2">
      <c r="A4" s="84" t="s">
        <v>19</v>
      </c>
      <c r="B4" s="92"/>
      <c r="C4" s="93"/>
      <c r="D4" s="94"/>
      <c r="E4" s="24" t="s">
        <v>13</v>
      </c>
      <c r="F4" s="100"/>
      <c r="G4" s="100"/>
      <c r="H4" s="101"/>
    </row>
    <row r="5" spans="1:8" ht="28" customHeight="1" x14ac:dyDescent="0.2">
      <c r="A5" s="63"/>
      <c r="B5" s="95"/>
      <c r="C5" s="96"/>
      <c r="D5" s="97"/>
      <c r="E5" s="25" t="s">
        <v>15</v>
      </c>
      <c r="F5" s="102"/>
      <c r="G5" s="102"/>
      <c r="H5" s="103"/>
    </row>
    <row r="6" spans="1:8" ht="17" customHeight="1" x14ac:dyDescent="0.2"/>
    <row r="7" spans="1:8" ht="17" customHeight="1" x14ac:dyDescent="0.2">
      <c r="F7" s="58">
        <f>男子団体!F7</f>
        <v>46172</v>
      </c>
      <c r="G7" s="6"/>
    </row>
    <row r="8" spans="1:8" ht="35" customHeight="1" x14ac:dyDescent="0.2">
      <c r="A8" s="66" t="s">
        <v>32</v>
      </c>
      <c r="B8" s="67"/>
      <c r="C8" s="67"/>
      <c r="D8" s="67"/>
      <c r="E8" s="67"/>
      <c r="F8" s="67"/>
      <c r="G8" s="67"/>
      <c r="H8" s="68"/>
    </row>
    <row r="9" spans="1:8" ht="37" customHeight="1" x14ac:dyDescent="0.2">
      <c r="A9" s="14" t="s">
        <v>9</v>
      </c>
      <c r="B9" s="4" t="s">
        <v>10</v>
      </c>
      <c r="C9" s="5" t="s">
        <v>4</v>
      </c>
      <c r="D9" s="14" t="s">
        <v>5</v>
      </c>
      <c r="E9" s="14" t="s">
        <v>7</v>
      </c>
      <c r="F9" s="61" t="s">
        <v>37</v>
      </c>
      <c r="G9" s="14" t="s">
        <v>6</v>
      </c>
      <c r="H9" s="20" t="s">
        <v>8</v>
      </c>
    </row>
    <row r="10" spans="1:8" ht="37" customHeight="1" x14ac:dyDescent="0.2">
      <c r="A10" s="14" t="s">
        <v>1</v>
      </c>
      <c r="B10" s="40"/>
      <c r="C10" s="41"/>
      <c r="D10" s="9"/>
      <c r="E10" s="41"/>
      <c r="F10" s="43"/>
      <c r="G10" s="14" t="str">
        <f t="shared" ref="G10:G19" si="0">IF(F10="","",DATEDIF(F10,$F$7,"Y"))</f>
        <v/>
      </c>
      <c r="H10" s="3"/>
    </row>
    <row r="11" spans="1:8" ht="37" customHeight="1" x14ac:dyDescent="0.2">
      <c r="A11" s="14" t="s">
        <v>2</v>
      </c>
      <c r="B11" s="40"/>
      <c r="C11" s="41"/>
      <c r="D11" s="9"/>
      <c r="E11" s="41"/>
      <c r="F11" s="43"/>
      <c r="G11" s="14" t="str">
        <f t="shared" si="0"/>
        <v/>
      </c>
      <c r="H11" s="3"/>
    </row>
    <row r="12" spans="1:8" ht="37" customHeight="1" x14ac:dyDescent="0.2">
      <c r="A12" s="14" t="s">
        <v>3</v>
      </c>
      <c r="B12" s="40"/>
      <c r="C12" s="42"/>
      <c r="D12" s="46"/>
      <c r="E12" s="41"/>
      <c r="F12" s="44"/>
      <c r="G12" s="14" t="str">
        <f t="shared" si="0"/>
        <v/>
      </c>
      <c r="H12" s="3"/>
    </row>
    <row r="13" spans="1:8" ht="37" customHeight="1" x14ac:dyDescent="0.2">
      <c r="A13" s="14">
        <v>1</v>
      </c>
      <c r="B13" s="40"/>
      <c r="C13" s="41"/>
      <c r="D13" s="47"/>
      <c r="E13" s="41"/>
      <c r="F13" s="43"/>
      <c r="G13" s="14" t="str">
        <f t="shared" si="0"/>
        <v/>
      </c>
      <c r="H13" s="3"/>
    </row>
    <row r="14" spans="1:8" ht="37" customHeight="1" x14ac:dyDescent="0.2">
      <c r="A14" s="14">
        <v>2</v>
      </c>
      <c r="B14" s="40"/>
      <c r="C14" s="41"/>
      <c r="D14" s="47"/>
      <c r="E14" s="41"/>
      <c r="F14" s="43"/>
      <c r="G14" s="14" t="str">
        <f t="shared" si="0"/>
        <v/>
      </c>
      <c r="H14" s="3"/>
    </row>
    <row r="15" spans="1:8" ht="37" customHeight="1" x14ac:dyDescent="0.2">
      <c r="A15" s="14">
        <v>3</v>
      </c>
      <c r="B15" s="40"/>
      <c r="C15" s="41"/>
      <c r="D15" s="47"/>
      <c r="E15" s="41"/>
      <c r="F15" s="43"/>
      <c r="G15" s="14" t="str">
        <f t="shared" si="0"/>
        <v/>
      </c>
      <c r="H15" s="3"/>
    </row>
    <row r="16" spans="1:8" ht="37" customHeight="1" x14ac:dyDescent="0.2">
      <c r="A16" s="14">
        <v>4</v>
      </c>
      <c r="B16" s="40"/>
      <c r="C16" s="41"/>
      <c r="D16" s="47"/>
      <c r="E16" s="45"/>
      <c r="F16" s="43"/>
      <c r="G16" s="14" t="str">
        <f t="shared" si="0"/>
        <v/>
      </c>
      <c r="H16" s="3"/>
    </row>
    <row r="17" spans="1:8" ht="37" customHeight="1" x14ac:dyDescent="0.2">
      <c r="A17" s="14">
        <v>5</v>
      </c>
      <c r="B17" s="40"/>
      <c r="C17" s="41"/>
      <c r="D17" s="47"/>
      <c r="E17" s="45"/>
      <c r="F17" s="43"/>
      <c r="G17" s="14" t="str">
        <f t="shared" si="0"/>
        <v/>
      </c>
      <c r="H17" s="3"/>
    </row>
    <row r="18" spans="1:8" ht="37" customHeight="1" x14ac:dyDescent="0.2">
      <c r="A18" s="14">
        <v>6</v>
      </c>
      <c r="B18" s="40"/>
      <c r="C18" s="41"/>
      <c r="D18" s="47"/>
      <c r="E18" s="45"/>
      <c r="F18" s="43"/>
      <c r="G18" s="14" t="str">
        <f t="shared" si="0"/>
        <v/>
      </c>
      <c r="H18" s="3"/>
    </row>
    <row r="19" spans="1:8" ht="37" customHeight="1" x14ac:dyDescent="0.2">
      <c r="A19" s="14">
        <v>7</v>
      </c>
      <c r="B19" s="40"/>
      <c r="C19" s="41"/>
      <c r="D19" s="47"/>
      <c r="E19" s="45"/>
      <c r="F19" s="43"/>
      <c r="G19" s="14" t="str">
        <f t="shared" si="0"/>
        <v/>
      </c>
      <c r="H19" s="3"/>
    </row>
    <row r="20" spans="1:8" ht="28" customHeight="1" x14ac:dyDescent="0.2">
      <c r="A20" s="65" t="s">
        <v>35</v>
      </c>
      <c r="B20" s="65"/>
      <c r="C20" s="65"/>
      <c r="D20" s="65"/>
      <c r="E20" s="65"/>
      <c r="F20" s="65"/>
      <c r="G20" s="65"/>
      <c r="H20" s="65"/>
    </row>
  </sheetData>
  <mergeCells count="7">
    <mergeCell ref="A20:H20"/>
    <mergeCell ref="B3:D5"/>
    <mergeCell ref="F3:H3"/>
    <mergeCell ref="A4:A5"/>
    <mergeCell ref="F4:H4"/>
    <mergeCell ref="F5:H5"/>
    <mergeCell ref="A8:H8"/>
  </mergeCells>
  <phoneticPr fontId="7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4015-D9ED-4ED9-BF86-8DA32D12CE9B}">
  <sheetPr>
    <tabColor rgb="FFFF0000"/>
  </sheetPr>
  <dimension ref="A1:H20"/>
  <sheetViews>
    <sheetView view="pageBreakPreview" zoomScaleNormal="100" zoomScaleSheetLayoutView="100" workbookViewId="0">
      <selection activeCell="B3" sqref="B3:D5"/>
    </sheetView>
  </sheetViews>
  <sheetFormatPr defaultColWidth="9" defaultRowHeight="16.5" x14ac:dyDescent="0.2"/>
  <cols>
    <col min="1" max="1" width="11.1796875" style="8" customWidth="1"/>
    <col min="2" max="3" width="22.453125" style="1" customWidth="1"/>
    <col min="4" max="4" width="5.6328125" style="8" customWidth="1"/>
    <col min="5" max="5" width="20" style="1" customWidth="1"/>
    <col min="6" max="6" width="15" style="2" customWidth="1"/>
    <col min="7" max="7" width="6.08984375" style="8" customWidth="1"/>
    <col min="8" max="8" width="7.453125" style="1" customWidth="1"/>
    <col min="9" max="16384" width="9" style="1"/>
  </cols>
  <sheetData>
    <row r="1" spans="1:8" ht="27.5" customHeight="1" x14ac:dyDescent="0.2">
      <c r="A1" s="7" t="s">
        <v>0</v>
      </c>
      <c r="B1" s="22" t="s">
        <v>31</v>
      </c>
      <c r="D1" s="1"/>
      <c r="F1" s="1"/>
      <c r="G1" s="1"/>
    </row>
    <row r="2" spans="1:8" ht="17.5" customHeight="1" x14ac:dyDescent="0.2"/>
    <row r="3" spans="1:8" ht="28" customHeight="1" x14ac:dyDescent="0.2">
      <c r="A3" s="14" t="s">
        <v>12</v>
      </c>
      <c r="B3" s="89" t="str">
        <f>IF(女子団体!B3="","",女子団体!B3)</f>
        <v/>
      </c>
      <c r="C3" s="90"/>
      <c r="D3" s="91"/>
      <c r="E3" s="30" t="s">
        <v>4</v>
      </c>
      <c r="F3" s="104" t="str">
        <f>IF(女子団体!F3="","",女子団体!F3)</f>
        <v/>
      </c>
      <c r="G3" s="98"/>
      <c r="H3" s="99"/>
    </row>
    <row r="4" spans="1:8" ht="28" customHeight="1" x14ac:dyDescent="0.2">
      <c r="A4" s="84" t="s">
        <v>19</v>
      </c>
      <c r="B4" s="92"/>
      <c r="C4" s="93"/>
      <c r="D4" s="94"/>
      <c r="E4" s="31" t="s">
        <v>13</v>
      </c>
      <c r="F4" s="105" t="str">
        <f>IF(女子団体!F4="","",女子団体!F4)</f>
        <v/>
      </c>
      <c r="G4" s="100"/>
      <c r="H4" s="101"/>
    </row>
    <row r="5" spans="1:8" ht="28" customHeight="1" x14ac:dyDescent="0.2">
      <c r="A5" s="63"/>
      <c r="B5" s="95"/>
      <c r="C5" s="96"/>
      <c r="D5" s="97"/>
      <c r="E5" s="29" t="s">
        <v>15</v>
      </c>
      <c r="F5" s="106" t="str">
        <f>IF(女子団体!F5="","",女子団体!F5)</f>
        <v/>
      </c>
      <c r="G5" s="102"/>
      <c r="H5" s="103"/>
    </row>
    <row r="6" spans="1:8" ht="17" customHeight="1" x14ac:dyDescent="0.2"/>
    <row r="7" spans="1:8" ht="17" customHeight="1" x14ac:dyDescent="0.2">
      <c r="F7" s="58">
        <f>男子団体!F7</f>
        <v>46172</v>
      </c>
    </row>
    <row r="8" spans="1:8" ht="35" customHeight="1" x14ac:dyDescent="0.2">
      <c r="A8" s="66" t="s">
        <v>33</v>
      </c>
      <c r="B8" s="67"/>
      <c r="C8" s="67"/>
      <c r="D8" s="67"/>
      <c r="E8" s="67"/>
      <c r="F8" s="67"/>
      <c r="G8" s="67"/>
      <c r="H8" s="68"/>
    </row>
    <row r="9" spans="1:8" ht="37" customHeight="1" x14ac:dyDescent="0.2">
      <c r="A9" s="14"/>
      <c r="B9" s="4" t="s">
        <v>10</v>
      </c>
      <c r="C9" s="5" t="s">
        <v>4</v>
      </c>
      <c r="D9" s="28" t="s">
        <v>5</v>
      </c>
      <c r="E9" s="14" t="s">
        <v>7</v>
      </c>
      <c r="F9" s="61" t="s">
        <v>37</v>
      </c>
      <c r="G9" s="28" t="s">
        <v>6</v>
      </c>
      <c r="H9" s="3" t="s">
        <v>8</v>
      </c>
    </row>
    <row r="10" spans="1:8" ht="37" customHeight="1" x14ac:dyDescent="0.2">
      <c r="A10" s="14" t="s">
        <v>1</v>
      </c>
      <c r="B10" s="48"/>
      <c r="C10" s="49"/>
      <c r="D10" s="9"/>
      <c r="E10" s="41"/>
      <c r="F10" s="43"/>
      <c r="G10" s="14" t="str">
        <f t="shared" ref="G10:G18" si="0">IF(F10="","",DATEDIF(F10,$F$7,"Y"))</f>
        <v/>
      </c>
      <c r="H10" s="3"/>
    </row>
    <row r="11" spans="1:8" ht="37" customHeight="1" x14ac:dyDescent="0.2">
      <c r="A11" s="14">
        <v>1</v>
      </c>
      <c r="B11" s="48"/>
      <c r="C11" s="50"/>
      <c r="D11" s="46"/>
      <c r="E11" s="41"/>
      <c r="F11" s="43"/>
      <c r="G11" s="14" t="str">
        <f t="shared" si="0"/>
        <v/>
      </c>
      <c r="H11" s="3"/>
    </row>
    <row r="12" spans="1:8" ht="37" customHeight="1" x14ac:dyDescent="0.2">
      <c r="A12" s="14">
        <v>2</v>
      </c>
      <c r="B12" s="48"/>
      <c r="C12" s="50"/>
      <c r="D12" s="46"/>
      <c r="E12" s="41"/>
      <c r="F12" s="41"/>
      <c r="G12" s="14" t="str">
        <f t="shared" si="0"/>
        <v/>
      </c>
      <c r="H12" s="3"/>
    </row>
    <row r="13" spans="1:8" ht="37" customHeight="1" x14ac:dyDescent="0.2">
      <c r="A13" s="14">
        <v>3</v>
      </c>
      <c r="B13" s="48"/>
      <c r="C13" s="49"/>
      <c r="D13" s="47"/>
      <c r="E13" s="41"/>
      <c r="F13" s="41"/>
      <c r="G13" s="14" t="str">
        <f t="shared" si="0"/>
        <v/>
      </c>
      <c r="H13" s="3"/>
    </row>
    <row r="14" spans="1:8" ht="37" customHeight="1" x14ac:dyDescent="0.2">
      <c r="A14" s="14">
        <v>4</v>
      </c>
      <c r="B14" s="48"/>
      <c r="C14" s="49"/>
      <c r="D14" s="47"/>
      <c r="E14" s="41"/>
      <c r="F14" s="41"/>
      <c r="G14" s="14" t="str">
        <f t="shared" si="0"/>
        <v/>
      </c>
      <c r="H14" s="3"/>
    </row>
    <row r="15" spans="1:8" ht="37" customHeight="1" x14ac:dyDescent="0.2">
      <c r="A15" s="14">
        <v>5</v>
      </c>
      <c r="B15" s="48"/>
      <c r="C15" s="49"/>
      <c r="D15" s="47"/>
      <c r="E15" s="41"/>
      <c r="F15" s="41"/>
      <c r="G15" s="14" t="str">
        <f t="shared" si="0"/>
        <v/>
      </c>
      <c r="H15" s="3"/>
    </row>
    <row r="16" spans="1:8" ht="37" customHeight="1" x14ac:dyDescent="0.2">
      <c r="A16" s="14">
        <v>6</v>
      </c>
      <c r="B16" s="48"/>
      <c r="C16" s="49"/>
      <c r="D16" s="47"/>
      <c r="E16" s="41"/>
      <c r="F16" s="41"/>
      <c r="G16" s="14" t="str">
        <f t="shared" si="0"/>
        <v/>
      </c>
      <c r="H16" s="3"/>
    </row>
    <row r="17" spans="1:8" ht="37" customHeight="1" x14ac:dyDescent="0.2">
      <c r="A17" s="14">
        <v>7</v>
      </c>
      <c r="B17" s="48"/>
      <c r="C17" s="49"/>
      <c r="D17" s="47"/>
      <c r="E17" s="41"/>
      <c r="F17" s="41"/>
      <c r="G17" s="14" t="str">
        <f t="shared" si="0"/>
        <v/>
      </c>
      <c r="H17" s="3"/>
    </row>
    <row r="18" spans="1:8" ht="37" customHeight="1" x14ac:dyDescent="0.2">
      <c r="A18" s="14">
        <v>8</v>
      </c>
      <c r="B18" s="48"/>
      <c r="C18" s="49"/>
      <c r="D18" s="47"/>
      <c r="E18" s="41"/>
      <c r="F18" s="41"/>
      <c r="G18" s="14" t="str">
        <f t="shared" si="0"/>
        <v/>
      </c>
      <c r="H18" s="3"/>
    </row>
    <row r="19" spans="1:8" ht="28" customHeight="1" x14ac:dyDescent="0.2">
      <c r="A19" s="65" t="s">
        <v>35</v>
      </c>
      <c r="B19" s="65"/>
      <c r="C19" s="65"/>
      <c r="D19" s="65"/>
      <c r="E19" s="65"/>
      <c r="F19" s="65"/>
      <c r="G19" s="65"/>
      <c r="H19" s="65"/>
    </row>
    <row r="20" spans="1:8" ht="28" customHeight="1" x14ac:dyDescent="0.2">
      <c r="A20" s="85" t="s">
        <v>30</v>
      </c>
      <c r="B20" s="85"/>
      <c r="C20" s="85"/>
      <c r="D20" s="85"/>
      <c r="E20" s="85"/>
      <c r="F20" s="85"/>
      <c r="G20" s="85"/>
      <c r="H20" s="85"/>
    </row>
  </sheetData>
  <mergeCells count="8">
    <mergeCell ref="A19:H19"/>
    <mergeCell ref="A20:H20"/>
    <mergeCell ref="B3:D5"/>
    <mergeCell ref="F3:H3"/>
    <mergeCell ref="A4:A5"/>
    <mergeCell ref="F4:H4"/>
    <mergeCell ref="F5:H5"/>
    <mergeCell ref="A8:H8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1009-EE52-4E39-B9B8-B7FBB26F3B71}">
  <sheetPr>
    <tabColor rgb="FFFF0000"/>
  </sheetPr>
  <dimension ref="A1:H28"/>
  <sheetViews>
    <sheetView view="pageBreakPreview" zoomScaleNormal="100" zoomScaleSheetLayoutView="100" workbookViewId="0">
      <selection activeCell="B3" sqref="B3:D5"/>
    </sheetView>
  </sheetViews>
  <sheetFormatPr defaultColWidth="9" defaultRowHeight="16.5" x14ac:dyDescent="0.2"/>
  <cols>
    <col min="1" max="1" width="11.1796875" style="8" customWidth="1"/>
    <col min="2" max="3" width="22.453125" style="1" customWidth="1"/>
    <col min="4" max="4" width="5.6328125" style="8" customWidth="1"/>
    <col min="5" max="5" width="20" style="1" customWidth="1"/>
    <col min="6" max="6" width="15" style="2" customWidth="1"/>
    <col min="7" max="7" width="6.08984375" style="8" customWidth="1"/>
    <col min="8" max="8" width="7.453125" style="1" customWidth="1"/>
    <col min="9" max="16384" width="9" style="1"/>
  </cols>
  <sheetData>
    <row r="1" spans="1:8" ht="27.5" customHeight="1" x14ac:dyDescent="0.2">
      <c r="A1" s="7" t="s">
        <v>0</v>
      </c>
      <c r="B1" s="22" t="s">
        <v>31</v>
      </c>
      <c r="D1" s="1"/>
      <c r="F1" s="1"/>
      <c r="G1" s="1"/>
    </row>
    <row r="2" spans="1:8" ht="17.5" customHeight="1" x14ac:dyDescent="0.2"/>
    <row r="3" spans="1:8" ht="28" customHeight="1" x14ac:dyDescent="0.2">
      <c r="A3" s="14" t="s">
        <v>12</v>
      </c>
      <c r="B3" s="89" t="str">
        <f>IF(女子団体!B3="","",女子団体!B3)</f>
        <v/>
      </c>
      <c r="C3" s="90"/>
      <c r="D3" s="91"/>
      <c r="E3" s="30" t="s">
        <v>4</v>
      </c>
      <c r="F3" s="104" t="str">
        <f>IF(女子団体!F3="","",女子団体!F3)</f>
        <v/>
      </c>
      <c r="G3" s="98"/>
      <c r="H3" s="99"/>
    </row>
    <row r="4" spans="1:8" ht="28" customHeight="1" x14ac:dyDescent="0.2">
      <c r="A4" s="84" t="s">
        <v>19</v>
      </c>
      <c r="B4" s="92"/>
      <c r="C4" s="93"/>
      <c r="D4" s="94"/>
      <c r="E4" s="31" t="s">
        <v>13</v>
      </c>
      <c r="F4" s="105" t="str">
        <f>IF(女子団体!F4="","",女子団体!F4)</f>
        <v/>
      </c>
      <c r="G4" s="100"/>
      <c r="H4" s="101"/>
    </row>
    <row r="5" spans="1:8" ht="28" customHeight="1" x14ac:dyDescent="0.2">
      <c r="A5" s="63"/>
      <c r="B5" s="95"/>
      <c r="C5" s="96"/>
      <c r="D5" s="97"/>
      <c r="E5" s="29" t="s">
        <v>15</v>
      </c>
      <c r="F5" s="106" t="str">
        <f>IF(女子団体!F5="","",女子団体!F5)</f>
        <v/>
      </c>
      <c r="G5" s="102"/>
      <c r="H5" s="103"/>
    </row>
    <row r="6" spans="1:8" ht="17" customHeight="1" x14ac:dyDescent="0.2"/>
    <row r="7" spans="1:8" ht="17" customHeight="1" x14ac:dyDescent="0.2">
      <c r="F7" s="58">
        <f>男子団体!F7</f>
        <v>46172</v>
      </c>
    </row>
    <row r="8" spans="1:8" ht="35" customHeight="1" x14ac:dyDescent="0.2">
      <c r="A8" s="66" t="s">
        <v>34</v>
      </c>
      <c r="B8" s="67"/>
      <c r="C8" s="67"/>
      <c r="D8" s="67"/>
      <c r="E8" s="67"/>
      <c r="F8" s="67"/>
      <c r="G8" s="67"/>
      <c r="H8" s="68"/>
    </row>
    <row r="9" spans="1:8" ht="37" customHeight="1" x14ac:dyDescent="0.2">
      <c r="A9" s="14"/>
      <c r="B9" s="4" t="s">
        <v>10</v>
      </c>
      <c r="C9" s="5" t="s">
        <v>4</v>
      </c>
      <c r="D9" s="28" t="s">
        <v>5</v>
      </c>
      <c r="E9" s="14" t="s">
        <v>7</v>
      </c>
      <c r="F9" s="61" t="s">
        <v>37</v>
      </c>
      <c r="G9" s="28" t="s">
        <v>6</v>
      </c>
      <c r="H9" s="3" t="s">
        <v>8</v>
      </c>
    </row>
    <row r="10" spans="1:8" ht="37" customHeight="1" x14ac:dyDescent="0.2">
      <c r="A10" s="14" t="s">
        <v>1</v>
      </c>
      <c r="B10" s="48"/>
      <c r="C10" s="49"/>
      <c r="D10" s="9"/>
      <c r="E10" s="41"/>
      <c r="F10" s="59"/>
      <c r="G10" s="14" t="str">
        <f>IF(F10="","",DATEDIF(F10,$F$7,"Y"))</f>
        <v/>
      </c>
      <c r="H10" s="3"/>
    </row>
    <row r="11" spans="1:8" ht="37" customHeight="1" x14ac:dyDescent="0.2">
      <c r="A11" s="62">
        <v>1</v>
      </c>
      <c r="B11" s="48"/>
      <c r="C11" s="49"/>
      <c r="D11" s="46"/>
      <c r="E11" s="41"/>
      <c r="F11" s="43"/>
      <c r="G11" s="14" t="str">
        <f t="shared" ref="G11:G26" si="0">IF(F11="","",DATEDIF(F11,$F$7,"Y"))</f>
        <v/>
      </c>
      <c r="H11" s="3"/>
    </row>
    <row r="12" spans="1:8" ht="37" customHeight="1" x14ac:dyDescent="0.2">
      <c r="A12" s="63"/>
      <c r="B12" s="48"/>
      <c r="C12" s="50"/>
      <c r="D12" s="46"/>
      <c r="E12" s="41"/>
      <c r="F12" s="41"/>
      <c r="G12" s="14" t="str">
        <f t="shared" si="0"/>
        <v/>
      </c>
      <c r="H12" s="3"/>
    </row>
    <row r="13" spans="1:8" ht="37" customHeight="1" x14ac:dyDescent="0.2">
      <c r="A13" s="62">
        <v>2</v>
      </c>
      <c r="B13" s="48"/>
      <c r="C13" s="49"/>
      <c r="D13" s="47"/>
      <c r="E13" s="41"/>
      <c r="F13" s="41"/>
      <c r="G13" s="14" t="str">
        <f t="shared" si="0"/>
        <v/>
      </c>
      <c r="H13" s="3"/>
    </row>
    <row r="14" spans="1:8" ht="37" customHeight="1" x14ac:dyDescent="0.2">
      <c r="A14" s="63"/>
      <c r="B14" s="48"/>
      <c r="C14" s="49"/>
      <c r="D14" s="47"/>
      <c r="E14" s="41"/>
      <c r="F14" s="41"/>
      <c r="G14" s="14" t="str">
        <f t="shared" si="0"/>
        <v/>
      </c>
      <c r="H14" s="3"/>
    </row>
    <row r="15" spans="1:8" ht="37" customHeight="1" x14ac:dyDescent="0.2">
      <c r="A15" s="62">
        <v>3</v>
      </c>
      <c r="B15" s="48"/>
      <c r="C15" s="49"/>
      <c r="D15" s="47"/>
      <c r="E15" s="41"/>
      <c r="F15" s="41"/>
      <c r="G15" s="14" t="str">
        <f t="shared" si="0"/>
        <v/>
      </c>
      <c r="H15" s="3"/>
    </row>
    <row r="16" spans="1:8" ht="37" customHeight="1" x14ac:dyDescent="0.2">
      <c r="A16" s="63"/>
      <c r="B16" s="48"/>
      <c r="C16" s="49"/>
      <c r="D16" s="47"/>
      <c r="E16" s="41"/>
      <c r="F16" s="41"/>
      <c r="G16" s="14" t="str">
        <f t="shared" si="0"/>
        <v/>
      </c>
      <c r="H16" s="3"/>
    </row>
    <row r="17" spans="1:8" ht="37" customHeight="1" x14ac:dyDescent="0.2">
      <c r="A17" s="62">
        <v>4</v>
      </c>
      <c r="B17" s="48"/>
      <c r="C17" s="49"/>
      <c r="D17" s="47"/>
      <c r="E17" s="41"/>
      <c r="F17" s="41"/>
      <c r="G17" s="14" t="str">
        <f t="shared" si="0"/>
        <v/>
      </c>
      <c r="H17" s="3"/>
    </row>
    <row r="18" spans="1:8" ht="37" customHeight="1" x14ac:dyDescent="0.2">
      <c r="A18" s="63"/>
      <c r="B18" s="48"/>
      <c r="C18" s="49"/>
      <c r="D18" s="47"/>
      <c r="E18" s="41"/>
      <c r="F18" s="41"/>
      <c r="G18" s="14" t="str">
        <f t="shared" si="0"/>
        <v/>
      </c>
      <c r="H18" s="3"/>
    </row>
    <row r="19" spans="1:8" ht="37" customHeight="1" x14ac:dyDescent="0.2">
      <c r="A19" s="62">
        <v>5</v>
      </c>
      <c r="B19" s="48"/>
      <c r="C19" s="49"/>
      <c r="D19" s="47"/>
      <c r="E19" s="41"/>
      <c r="F19" s="41"/>
      <c r="G19" s="14" t="str">
        <f t="shared" si="0"/>
        <v/>
      </c>
      <c r="H19" s="3"/>
    </row>
    <row r="20" spans="1:8" ht="37" customHeight="1" x14ac:dyDescent="0.2">
      <c r="A20" s="63"/>
      <c r="B20" s="48"/>
      <c r="C20" s="49"/>
      <c r="D20" s="47"/>
      <c r="E20" s="41"/>
      <c r="F20" s="41"/>
      <c r="G20" s="14" t="str">
        <f t="shared" si="0"/>
        <v/>
      </c>
      <c r="H20" s="3"/>
    </row>
    <row r="21" spans="1:8" ht="37" customHeight="1" x14ac:dyDescent="0.2">
      <c r="A21" s="62">
        <v>6</v>
      </c>
      <c r="B21" s="48"/>
      <c r="C21" s="49"/>
      <c r="D21" s="47"/>
      <c r="E21" s="41"/>
      <c r="F21" s="41"/>
      <c r="G21" s="14" t="str">
        <f t="shared" si="0"/>
        <v/>
      </c>
      <c r="H21" s="3"/>
    </row>
    <row r="22" spans="1:8" ht="37" customHeight="1" x14ac:dyDescent="0.2">
      <c r="A22" s="63"/>
      <c r="B22" s="48"/>
      <c r="C22" s="49"/>
      <c r="D22" s="47"/>
      <c r="E22" s="41"/>
      <c r="F22" s="41"/>
      <c r="G22" s="14" t="str">
        <f t="shared" si="0"/>
        <v/>
      </c>
      <c r="H22" s="60"/>
    </row>
    <row r="23" spans="1:8" ht="37" customHeight="1" x14ac:dyDescent="0.2">
      <c r="A23" s="62">
        <v>7</v>
      </c>
      <c r="B23" s="48"/>
      <c r="C23" s="49"/>
      <c r="D23" s="47"/>
      <c r="E23" s="41"/>
      <c r="F23" s="41"/>
      <c r="G23" s="14" t="str">
        <f t="shared" si="0"/>
        <v/>
      </c>
      <c r="H23" s="60"/>
    </row>
    <row r="24" spans="1:8" ht="37" customHeight="1" x14ac:dyDescent="0.2">
      <c r="A24" s="63"/>
      <c r="B24" s="48"/>
      <c r="C24" s="49"/>
      <c r="D24" s="47"/>
      <c r="E24" s="41"/>
      <c r="F24" s="41"/>
      <c r="G24" s="14" t="str">
        <f t="shared" si="0"/>
        <v/>
      </c>
      <c r="H24" s="60"/>
    </row>
    <row r="25" spans="1:8" ht="37" customHeight="1" x14ac:dyDescent="0.2">
      <c r="A25" s="62">
        <v>8</v>
      </c>
      <c r="B25" s="48"/>
      <c r="C25" s="49"/>
      <c r="D25" s="47"/>
      <c r="E25" s="41"/>
      <c r="F25" s="41"/>
      <c r="G25" s="14" t="str">
        <f t="shared" si="0"/>
        <v/>
      </c>
      <c r="H25" s="60"/>
    </row>
    <row r="26" spans="1:8" ht="37" customHeight="1" x14ac:dyDescent="0.2">
      <c r="A26" s="63"/>
      <c r="B26" s="48"/>
      <c r="C26" s="49"/>
      <c r="D26" s="47"/>
      <c r="E26" s="41"/>
      <c r="F26" s="41"/>
      <c r="G26" s="14" t="str">
        <f t="shared" si="0"/>
        <v/>
      </c>
      <c r="H26" s="60"/>
    </row>
    <row r="27" spans="1:8" ht="28" customHeight="1" x14ac:dyDescent="0.2">
      <c r="A27" s="65" t="s">
        <v>35</v>
      </c>
      <c r="B27" s="65"/>
      <c r="C27" s="65"/>
      <c r="D27" s="65"/>
      <c r="E27" s="65"/>
      <c r="F27" s="65"/>
      <c r="G27" s="65"/>
      <c r="H27" s="65"/>
    </row>
    <row r="28" spans="1:8" ht="28" customHeight="1" x14ac:dyDescent="0.2">
      <c r="A28" s="85" t="s">
        <v>30</v>
      </c>
      <c r="B28" s="85"/>
      <c r="C28" s="85"/>
      <c r="D28" s="85"/>
      <c r="E28" s="85"/>
      <c r="F28" s="85"/>
      <c r="G28" s="85"/>
      <c r="H28" s="85"/>
    </row>
  </sheetData>
  <mergeCells count="16">
    <mergeCell ref="A23:A24"/>
    <mergeCell ref="A25:A26"/>
    <mergeCell ref="A27:H27"/>
    <mergeCell ref="A28:H28"/>
    <mergeCell ref="A11:A12"/>
    <mergeCell ref="A13:A14"/>
    <mergeCell ref="A15:A16"/>
    <mergeCell ref="A17:A18"/>
    <mergeCell ref="A19:A20"/>
    <mergeCell ref="A21:A22"/>
    <mergeCell ref="A8:H8"/>
    <mergeCell ref="B3:D5"/>
    <mergeCell ref="F3:H3"/>
    <mergeCell ref="A4:A5"/>
    <mergeCell ref="F4:H4"/>
    <mergeCell ref="F5:H5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</sheetPr>
  <dimension ref="A3:AA35"/>
  <sheetViews>
    <sheetView workbookViewId="0">
      <selection activeCell="R26" sqref="R26"/>
    </sheetView>
  </sheetViews>
  <sheetFormatPr defaultRowHeight="13" x14ac:dyDescent="0.2"/>
  <cols>
    <col min="3" max="3" width="12.08984375" customWidth="1"/>
    <col min="4" max="4" width="4.36328125" customWidth="1"/>
    <col min="5" max="6" width="2.90625" customWidth="1"/>
    <col min="7" max="7" width="3.81640625" customWidth="1"/>
    <col min="8" max="8" width="19.453125" customWidth="1"/>
    <col min="9" max="11" width="3.1796875" customWidth="1"/>
    <col min="16" max="16" width="4.1796875" customWidth="1"/>
    <col min="17" max="17" width="3.08984375" customWidth="1"/>
    <col min="20" max="23" width="0" hidden="1" customWidth="1"/>
    <col min="24" max="24" width="5.36328125" hidden="1" customWidth="1"/>
    <col min="25" max="28" width="0" hidden="1" customWidth="1"/>
  </cols>
  <sheetData>
    <row r="3" spans="1:27" x14ac:dyDescent="0.2">
      <c r="A3" s="38" t="s">
        <v>23</v>
      </c>
      <c r="B3" s="38"/>
      <c r="C3" s="38"/>
      <c r="D3" s="38" t="s">
        <v>24</v>
      </c>
      <c r="E3" s="38"/>
      <c r="F3" s="38"/>
      <c r="G3" s="38"/>
      <c r="H3" s="38"/>
      <c r="I3" s="38" t="s">
        <v>24</v>
      </c>
      <c r="J3" s="38"/>
      <c r="K3" s="38"/>
    </row>
    <row r="4" spans="1:27" x14ac:dyDescent="0.2">
      <c r="A4" s="107">
        <f>男子団体!B3</f>
        <v>0</v>
      </c>
      <c r="B4" s="38" t="s">
        <v>20</v>
      </c>
      <c r="C4" s="38">
        <f>男子団体!B10</f>
        <v>0</v>
      </c>
      <c r="D4" s="38"/>
      <c r="E4" s="38" t="str">
        <f>IF(COUNTIF(男子ダブルス!$E$11:$E$26,'メンバー表貼付（男子）'!C12),"D","")</f>
        <v/>
      </c>
      <c r="F4" s="38" t="str">
        <f>IF(COUNTIF(男子シングルス!$E$11:$E$18,'メンバー表貼付（男子）'!C12),"S","")</f>
        <v/>
      </c>
      <c r="G4" s="38">
        <v>3</v>
      </c>
      <c r="H4" s="38">
        <f>男子団体!B15</f>
        <v>0</v>
      </c>
      <c r="I4" s="38">
        <f>男子団体!D15</f>
        <v>0</v>
      </c>
      <c r="J4" s="38" t="str">
        <f>IF(COUNTIF(男子ダブルス!$E$11:$E$26,'メンバー表貼付（男子）'!H12),"D","")</f>
        <v/>
      </c>
      <c r="K4" s="38" t="str">
        <f>IF(COUNTIF(男子シングルス!$E$11:$E$18,'メンバー表貼付（男子）'!H12),"S","")</f>
        <v/>
      </c>
      <c r="M4" t="e">
        <f>IF(B19="","",B19)</f>
        <v>#REF!</v>
      </c>
      <c r="N4" t="e">
        <f>IF(B19="","",C19)</f>
        <v>#REF!</v>
      </c>
      <c r="O4" t="e">
        <f>IF(B19="","",E19)</f>
        <v>#REF!</v>
      </c>
      <c r="P4" t="e">
        <f>IF(B19="","",F19)</f>
        <v>#REF!</v>
      </c>
      <c r="R4" t="str">
        <f>IF(COUNTIF($AA19:AA$35,E19),"S","")</f>
        <v>S</v>
      </c>
      <c r="T4" t="str">
        <f>IF(男子団体!B12="","",男子団体!B12)</f>
        <v/>
      </c>
      <c r="U4" t="str">
        <f>IF(男子団体!D12="","",男子団体!D12)</f>
        <v/>
      </c>
      <c r="V4" t="str">
        <f>IF(男子団体!E12="","",男子団体!E12)</f>
        <v/>
      </c>
      <c r="X4" s="33">
        <v>1</v>
      </c>
      <c r="Y4" s="34" t="str">
        <f>IF(男子ダブルス!B11="","",男子ダブルス!B11)</f>
        <v/>
      </c>
      <c r="Z4" s="34" t="str">
        <f>IF(男子ダブルス!D11="","",男子ダブルス!D11)</f>
        <v/>
      </c>
      <c r="AA4" s="34" t="str">
        <f>IF(男子ダブルス!E11="","",男子ダブルス!E11)</f>
        <v/>
      </c>
    </row>
    <row r="5" spans="1:27" x14ac:dyDescent="0.2">
      <c r="A5" s="107"/>
      <c r="B5" s="38" t="s">
        <v>21</v>
      </c>
      <c r="C5" s="38">
        <f>男子団体!B11</f>
        <v>0</v>
      </c>
      <c r="D5" s="38"/>
      <c r="E5" s="38" t="str">
        <f>IF(COUNTIF(男子ダブルス!$E$11:$E$26,'メンバー表貼付（男子）'!C13),"D","")</f>
        <v/>
      </c>
      <c r="F5" s="38" t="str">
        <f>IF(COUNTIF(男子シングルス!$E$11:$E$18,'メンバー表貼付（男子）'!C13),"S","")</f>
        <v/>
      </c>
      <c r="G5" s="38">
        <v>4</v>
      </c>
      <c r="H5" s="38">
        <f>男子団体!B16</f>
        <v>0</v>
      </c>
      <c r="I5" s="38">
        <f>男子団体!D16</f>
        <v>0</v>
      </c>
      <c r="J5" s="38" t="str">
        <f>IF(COUNTIF(男子ダブルス!$E$11:$E$26,'メンバー表貼付（男子）'!H13),"D","")</f>
        <v/>
      </c>
      <c r="K5" s="38" t="str">
        <f>IF(COUNTIF(男子シングルス!$E$11:$E$18,'メンバー表貼付（男子）'!H13),"S","")</f>
        <v/>
      </c>
      <c r="M5" t="str">
        <f t="shared" ref="M5:M26" si="0">IF(B20="","",B20)</f>
        <v/>
      </c>
      <c r="N5" t="str">
        <f t="shared" ref="N5:N26" si="1">IF(B20="","",C20)</f>
        <v/>
      </c>
      <c r="O5" t="str">
        <f t="shared" ref="O5:O26" si="2">IF(B20="","",E20)</f>
        <v/>
      </c>
      <c r="P5" t="str">
        <f t="shared" ref="P5:P26" si="3">IF(B20="","",F20)</f>
        <v/>
      </c>
      <c r="R5" t="str">
        <f>IF(COUNTIF($AA20:AA$35,E20),"S","")</f>
        <v>S</v>
      </c>
      <c r="T5" t="str">
        <f>IF(男子団体!B13="","",男子団体!B13)</f>
        <v/>
      </c>
      <c r="U5" t="str">
        <f>IF(男子団体!D13="","",男子団体!D13)</f>
        <v/>
      </c>
      <c r="V5" t="str">
        <f>IF(男子団体!E13="","",男子団体!E13)</f>
        <v/>
      </c>
      <c r="X5" s="35">
        <v>1</v>
      </c>
      <c r="Y5" s="34" t="str">
        <f>IF(男子ダブルス!B12="","",男子ダブルス!B12)</f>
        <v/>
      </c>
      <c r="Z5" s="34" t="str">
        <f>IF(男子ダブルス!D12="","",男子ダブルス!D12)</f>
        <v/>
      </c>
      <c r="AA5" s="34" t="str">
        <f>IF(男子ダブルス!E12="","",男子ダブルス!E12)</f>
        <v/>
      </c>
    </row>
    <row r="6" spans="1:27" x14ac:dyDescent="0.2">
      <c r="A6" s="107"/>
      <c r="B6" s="38" t="s">
        <v>22</v>
      </c>
      <c r="C6" s="38">
        <f>男子団体!B12</f>
        <v>0</v>
      </c>
      <c r="D6" s="38">
        <f>男子団体!D12</f>
        <v>0</v>
      </c>
      <c r="E6" s="38" t="str">
        <f>IF(COUNTIF(男子ダブルス!$E$11:$E$26,'メンバー表貼付（男子）'!C14),"D","")</f>
        <v/>
      </c>
      <c r="F6" s="38" t="str">
        <f>IF(COUNTIF(男子シングルス!$E$11:$E$18,'メンバー表貼付（男子）'!C14),"S","")</f>
        <v/>
      </c>
      <c r="G6" s="38">
        <v>5</v>
      </c>
      <c r="H6" s="38">
        <f>男子団体!B17</f>
        <v>0</v>
      </c>
      <c r="I6" s="38">
        <f>男子団体!D17</f>
        <v>0</v>
      </c>
      <c r="J6" s="38" t="str">
        <f>IF(COUNTIF(男子ダブルス!$E$11:$E$26,'メンバー表貼付（男子）'!H14),"D","")</f>
        <v/>
      </c>
      <c r="K6" s="38" t="str">
        <f>IF(COUNTIF(男子シングルス!$E$11:$E$18,'メンバー表貼付（男子）'!H14),"S","")</f>
        <v/>
      </c>
      <c r="M6" t="str">
        <f t="shared" si="0"/>
        <v/>
      </c>
      <c r="N6" t="str">
        <f t="shared" si="1"/>
        <v/>
      </c>
      <c r="O6" t="str">
        <f t="shared" si="2"/>
        <v/>
      </c>
      <c r="P6" t="str">
        <f t="shared" si="3"/>
        <v/>
      </c>
      <c r="R6" t="str">
        <f>IF(COUNTIF($AA21:AA$35,E21),"S","")</f>
        <v>S</v>
      </c>
      <c r="T6" t="str">
        <f>IF(男子団体!B14="","",男子団体!B14)</f>
        <v/>
      </c>
      <c r="U6" t="str">
        <f>IF(男子団体!D14="","",男子団体!D14)</f>
        <v/>
      </c>
      <c r="V6" t="str">
        <f>IF(男子団体!E14="","",男子団体!E14)</f>
        <v/>
      </c>
      <c r="X6" s="33">
        <v>2</v>
      </c>
      <c r="Y6" s="34" t="str">
        <f>IF(男子ダブルス!B13="","",男子ダブルス!B13)</f>
        <v/>
      </c>
      <c r="Z6" s="34" t="str">
        <f>IF(男子ダブルス!D13="","",男子ダブルス!D13)</f>
        <v/>
      </c>
      <c r="AA6" s="34" t="str">
        <f>IF(男子ダブルス!E13="","",男子ダブルス!E13)</f>
        <v/>
      </c>
    </row>
    <row r="7" spans="1:27" x14ac:dyDescent="0.2">
      <c r="A7" s="107"/>
      <c r="B7" s="38">
        <v>1</v>
      </c>
      <c r="C7" s="38">
        <f>男子団体!B13</f>
        <v>0</v>
      </c>
      <c r="D7" s="38">
        <f>男子団体!D13</f>
        <v>0</v>
      </c>
      <c r="E7" s="38" t="str">
        <f>IF(COUNTIF(男子ダブルス!$E$11:$E$26,'メンバー表貼付（男子）'!C15),"D","")</f>
        <v/>
      </c>
      <c r="F7" s="38" t="str">
        <f>IF(COUNTIF(男子シングルス!$E$11:$E$18,'メンバー表貼付（男子）'!C15),"S","")</f>
        <v/>
      </c>
      <c r="G7" s="38">
        <v>6</v>
      </c>
      <c r="H7" s="38">
        <f>男子団体!B18</f>
        <v>0</v>
      </c>
      <c r="I7" s="38">
        <f>男子団体!D18</f>
        <v>0</v>
      </c>
      <c r="J7" s="38" t="str">
        <f>IF(COUNTIF(男子ダブルス!$E$11:$E$26,'メンバー表貼付（男子）'!H15),"D","")</f>
        <v/>
      </c>
      <c r="K7" s="38" t="str">
        <f>IF(COUNTIF(男子シングルス!$E$11:$E$18,'メンバー表貼付（男子）'!H15),"S","")</f>
        <v/>
      </c>
      <c r="M7" t="str">
        <f t="shared" si="0"/>
        <v/>
      </c>
      <c r="N7" t="str">
        <f t="shared" si="1"/>
        <v/>
      </c>
      <c r="O7" t="str">
        <f t="shared" si="2"/>
        <v/>
      </c>
      <c r="P7" t="str">
        <f t="shared" si="3"/>
        <v/>
      </c>
      <c r="R7" t="str">
        <f>IF(COUNTIF($AA22:AA$35,E22),"S","")</f>
        <v>S</v>
      </c>
      <c r="T7" t="str">
        <f>IF(男子団体!B15="","",男子団体!B15)</f>
        <v/>
      </c>
      <c r="U7" t="str">
        <f>IF(男子団体!D15="","",男子団体!D15)</f>
        <v/>
      </c>
      <c r="V7" t="str">
        <f>IF(男子団体!E15="","",男子団体!E15)</f>
        <v/>
      </c>
      <c r="X7" s="35">
        <v>2</v>
      </c>
      <c r="Y7" s="34" t="str">
        <f>IF(男子ダブルス!B14="","",男子ダブルス!B14)</f>
        <v/>
      </c>
      <c r="Z7" s="34" t="str">
        <f>IF(男子ダブルス!D14="","",男子ダブルス!D14)</f>
        <v/>
      </c>
      <c r="AA7" s="34" t="str">
        <f>IF(男子ダブルス!E14="","",男子ダブルス!E14)</f>
        <v/>
      </c>
    </row>
    <row r="8" spans="1:27" x14ac:dyDescent="0.2">
      <c r="A8" s="107"/>
      <c r="B8" s="38">
        <v>2</v>
      </c>
      <c r="C8" s="38">
        <f>男子団体!B14</f>
        <v>0</v>
      </c>
      <c r="D8" s="38">
        <f>男子団体!D14</f>
        <v>0</v>
      </c>
      <c r="E8" s="38" t="str">
        <f>IF(COUNTIF(男子ダブルス!$E$11:$E$26,'メンバー表貼付（男子）'!C16),"D","")</f>
        <v/>
      </c>
      <c r="F8" s="38" t="str">
        <f>IF(COUNTIF(男子シングルス!$E$11:$E$18,'メンバー表貼付（男子）'!C16),"S","")</f>
        <v/>
      </c>
      <c r="G8" s="38">
        <v>7</v>
      </c>
      <c r="H8" s="38">
        <f>男子団体!B19</f>
        <v>0</v>
      </c>
      <c r="I8" s="38">
        <f>男子団体!D19</f>
        <v>0</v>
      </c>
      <c r="J8" s="38" t="str">
        <f>IF(COUNTIF(男子ダブルス!$E$11:$E$26,'メンバー表貼付（男子）'!H16),"D","")</f>
        <v/>
      </c>
      <c r="K8" s="38" t="str">
        <f>IF(COUNTIF(男子シングルス!$E$11:$E$18,'メンバー表貼付（男子）'!H16),"S","")</f>
        <v/>
      </c>
      <c r="M8" t="str">
        <f t="shared" si="0"/>
        <v/>
      </c>
      <c r="N8" t="str">
        <f t="shared" si="1"/>
        <v/>
      </c>
      <c r="O8" t="str">
        <f t="shared" si="2"/>
        <v/>
      </c>
      <c r="P8" t="str">
        <f t="shared" si="3"/>
        <v/>
      </c>
      <c r="R8" t="str">
        <f>IF(COUNTIF($AA23:AA$35,E23),"S","")</f>
        <v>S</v>
      </c>
      <c r="T8" t="str">
        <f>IF(男子団体!B16="","",男子団体!B16)</f>
        <v/>
      </c>
      <c r="U8" t="str">
        <f>IF(男子団体!D16="","",男子団体!D16)</f>
        <v/>
      </c>
      <c r="V8" t="str">
        <f>IF(男子団体!E16="","",男子団体!E16)</f>
        <v/>
      </c>
      <c r="X8" s="33">
        <v>3</v>
      </c>
      <c r="Y8" s="34" t="str">
        <f>IF(男子ダブルス!B15="","",男子ダブルス!B15)</f>
        <v/>
      </c>
      <c r="Z8" s="34" t="str">
        <f>IF(男子ダブルス!D15="","",男子ダブルス!D15)</f>
        <v/>
      </c>
      <c r="AA8" s="34" t="str">
        <f>IF(男子ダブルス!E15="","",男子ダブルス!E15)</f>
        <v/>
      </c>
    </row>
    <row r="9" spans="1:27" x14ac:dyDescent="0.2">
      <c r="A9" s="32"/>
      <c r="M9" t="str">
        <f t="shared" si="0"/>
        <v/>
      </c>
      <c r="N9" t="str">
        <f t="shared" si="1"/>
        <v/>
      </c>
      <c r="O9" t="str">
        <f t="shared" si="2"/>
        <v/>
      </c>
      <c r="P9" t="str">
        <f t="shared" si="3"/>
        <v/>
      </c>
      <c r="R9" t="str">
        <f>IF(COUNTIF($AA24:AA$35,E24),"S","")</f>
        <v>S</v>
      </c>
      <c r="T9" t="str">
        <f>IF(男子団体!B17="","",男子団体!B17)</f>
        <v/>
      </c>
      <c r="U9" t="str">
        <f>IF(男子団体!D17="","",男子団体!D17)</f>
        <v/>
      </c>
      <c r="V9" t="str">
        <f>IF(男子団体!E17="","",男子団体!E17)</f>
        <v/>
      </c>
      <c r="X9" s="35">
        <v>3</v>
      </c>
      <c r="Y9" s="34" t="str">
        <f>IF(男子ダブルス!B16="","",男子ダブルス!B16)</f>
        <v/>
      </c>
      <c r="Z9" s="34" t="str">
        <f>IF(男子ダブルス!D16="","",男子ダブルス!D16)</f>
        <v/>
      </c>
      <c r="AA9" s="34" t="str">
        <f>IF(男子ダブルス!E16="","",男子ダブルス!E16)</f>
        <v/>
      </c>
    </row>
    <row r="10" spans="1:27" x14ac:dyDescent="0.2">
      <c r="A10" s="32"/>
      <c r="M10" t="str">
        <f t="shared" si="0"/>
        <v/>
      </c>
      <c r="N10" t="str">
        <f t="shared" si="1"/>
        <v/>
      </c>
      <c r="O10" t="str">
        <f t="shared" si="2"/>
        <v/>
      </c>
      <c r="P10" t="str">
        <f t="shared" si="3"/>
        <v/>
      </c>
      <c r="R10" t="str">
        <f>IF(COUNTIF($AA25:AA$35,E25),"S","")</f>
        <v>S</v>
      </c>
      <c r="T10" t="str">
        <f>IF(男子団体!B18="","",男子団体!B18)</f>
        <v/>
      </c>
      <c r="U10" t="str">
        <f>IF(男子団体!D18="","",男子団体!D18)</f>
        <v/>
      </c>
      <c r="V10" t="str">
        <f>IF(男子団体!E18="","",男子団体!E18)</f>
        <v/>
      </c>
      <c r="X10" s="33">
        <v>4</v>
      </c>
      <c r="Y10" s="34" t="str">
        <f>IF(男子ダブルス!B17="","",男子ダブルス!B17)</f>
        <v/>
      </c>
      <c r="Z10" s="34" t="str">
        <f>IF(男子ダブルス!D17="","",男子ダブルス!D17)</f>
        <v/>
      </c>
      <c r="AA10" s="34" t="str">
        <f>IF(男子ダブルス!E17="","",男子ダブルス!E17)</f>
        <v/>
      </c>
    </row>
    <row r="11" spans="1:27" x14ac:dyDescent="0.2">
      <c r="M11" t="str">
        <f t="shared" si="0"/>
        <v/>
      </c>
      <c r="N11" t="str">
        <f t="shared" si="1"/>
        <v/>
      </c>
      <c r="O11" t="str">
        <f t="shared" si="2"/>
        <v/>
      </c>
      <c r="P11" t="str">
        <f t="shared" si="3"/>
        <v/>
      </c>
      <c r="T11" t="str">
        <f>IF(男子団体!B19="","",男子団体!B19)</f>
        <v/>
      </c>
      <c r="U11" t="str">
        <f>IF(男子団体!D19="","",男子団体!D19)</f>
        <v/>
      </c>
      <c r="V11" t="str">
        <f>IF(男子団体!E19="","",男子団体!E19)</f>
        <v/>
      </c>
      <c r="X11" s="35">
        <v>4</v>
      </c>
      <c r="Y11" s="34" t="str">
        <f>IF(男子ダブルス!B18="","",男子ダブルス!B18)</f>
        <v/>
      </c>
      <c r="Z11" s="34" t="str">
        <f>IF(男子ダブルス!D18="","",男子ダブルス!D18)</f>
        <v/>
      </c>
      <c r="AA11" s="34" t="str">
        <f>IF(男子ダブルス!E18="","",男子ダブルス!E18)</f>
        <v/>
      </c>
    </row>
    <row r="12" spans="1:27" x14ac:dyDescent="0.2">
      <c r="B12" t="s">
        <v>20</v>
      </c>
      <c r="C12">
        <f>男子団体!E10</f>
        <v>0</v>
      </c>
      <c r="G12">
        <v>3</v>
      </c>
      <c r="H12">
        <f>男子団体!E15</f>
        <v>0</v>
      </c>
      <c r="M12" t="str">
        <f t="shared" si="0"/>
        <v/>
      </c>
      <c r="N12" t="str">
        <f t="shared" si="1"/>
        <v/>
      </c>
      <c r="O12" t="str">
        <f t="shared" si="2"/>
        <v/>
      </c>
      <c r="P12" t="str">
        <f t="shared" si="3"/>
        <v/>
      </c>
      <c r="T12" t="str">
        <f>IF(T4="","",T4)</f>
        <v/>
      </c>
      <c r="U12" t="str">
        <f t="shared" ref="U12:V12" si="4">IF(U4="","",U4)</f>
        <v/>
      </c>
      <c r="V12" t="str">
        <f t="shared" si="4"/>
        <v/>
      </c>
      <c r="X12" s="33">
        <v>5</v>
      </c>
      <c r="Y12" s="34" t="str">
        <f>IF(男子ダブルス!B19="","",男子ダブルス!B19)</f>
        <v/>
      </c>
      <c r="Z12" s="34" t="str">
        <f>IF(男子ダブルス!D19="","",男子ダブルス!D19)</f>
        <v/>
      </c>
      <c r="AA12" s="34" t="str">
        <f>IF(男子ダブルス!E19="","",男子ダブルス!E19)</f>
        <v/>
      </c>
    </row>
    <row r="13" spans="1:27" x14ac:dyDescent="0.2">
      <c r="B13" t="s">
        <v>21</v>
      </c>
      <c r="C13">
        <f>男子団体!E11</f>
        <v>0</v>
      </c>
      <c r="G13">
        <v>4</v>
      </c>
      <c r="H13">
        <f>男子団体!E16</f>
        <v>0</v>
      </c>
      <c r="M13" t="str">
        <f t="shared" si="0"/>
        <v/>
      </c>
      <c r="N13" t="str">
        <f t="shared" si="1"/>
        <v/>
      </c>
      <c r="O13" t="str">
        <f t="shared" si="2"/>
        <v/>
      </c>
      <c r="P13" t="str">
        <f t="shared" si="3"/>
        <v/>
      </c>
      <c r="T13" t="str">
        <f t="shared" ref="T13:V13" si="5">IF(T5="","",T5)</f>
        <v/>
      </c>
      <c r="U13" t="str">
        <f t="shared" si="5"/>
        <v/>
      </c>
      <c r="V13" t="str">
        <f t="shared" si="5"/>
        <v/>
      </c>
      <c r="X13" s="35">
        <v>5</v>
      </c>
      <c r="Y13" s="34" t="str">
        <f>IF(男子ダブルス!B20="","",男子ダブルス!B20)</f>
        <v/>
      </c>
      <c r="Z13" s="34" t="str">
        <f>IF(男子ダブルス!D20="","",男子ダブルス!D20)</f>
        <v/>
      </c>
      <c r="AA13" s="34" t="str">
        <f>IF(男子ダブルス!E20="","",男子ダブルス!E20)</f>
        <v/>
      </c>
    </row>
    <row r="14" spans="1:27" x14ac:dyDescent="0.2">
      <c r="B14" t="s">
        <v>22</v>
      </c>
      <c r="C14">
        <f>男子団体!E12</f>
        <v>0</v>
      </c>
      <c r="G14">
        <v>5</v>
      </c>
      <c r="H14">
        <f>男子団体!E17</f>
        <v>0</v>
      </c>
      <c r="M14" t="str">
        <f t="shared" si="0"/>
        <v/>
      </c>
      <c r="N14" t="str">
        <f t="shared" si="1"/>
        <v/>
      </c>
      <c r="O14" t="str">
        <f t="shared" si="2"/>
        <v/>
      </c>
      <c r="P14" t="str">
        <f t="shared" si="3"/>
        <v/>
      </c>
      <c r="T14" t="str">
        <f t="shared" ref="T14:V14" si="6">IF(T6="","",T6)</f>
        <v/>
      </c>
      <c r="U14" t="str">
        <f t="shared" si="6"/>
        <v/>
      </c>
      <c r="V14" t="str">
        <f t="shared" si="6"/>
        <v/>
      </c>
      <c r="X14" s="33">
        <v>6</v>
      </c>
      <c r="Y14" s="34" t="str">
        <f>IF(男子ダブルス!B21="","",男子ダブルス!B21)</f>
        <v/>
      </c>
      <c r="Z14" s="34" t="str">
        <f>IF(男子ダブルス!D21="","",男子ダブルス!D21)</f>
        <v/>
      </c>
      <c r="AA14" s="34" t="str">
        <f>IF(男子ダブルス!E21="","",男子ダブルス!E21)</f>
        <v/>
      </c>
    </row>
    <row r="15" spans="1:27" x14ac:dyDescent="0.2">
      <c r="B15">
        <v>1</v>
      </c>
      <c r="C15">
        <f>男子団体!E13</f>
        <v>0</v>
      </c>
      <c r="G15">
        <v>6</v>
      </c>
      <c r="H15">
        <f>男子団体!E18</f>
        <v>0</v>
      </c>
      <c r="M15" t="str">
        <f t="shared" si="0"/>
        <v/>
      </c>
      <c r="N15" t="str">
        <f t="shared" si="1"/>
        <v/>
      </c>
      <c r="O15" t="str">
        <f t="shared" si="2"/>
        <v/>
      </c>
      <c r="P15" t="str">
        <f t="shared" si="3"/>
        <v/>
      </c>
      <c r="T15" t="str">
        <f t="shared" ref="T15:V15" si="7">IF(T7="","",T7)</f>
        <v/>
      </c>
      <c r="U15" t="str">
        <f t="shared" si="7"/>
        <v/>
      </c>
      <c r="V15" t="str">
        <f t="shared" si="7"/>
        <v/>
      </c>
      <c r="X15" s="35">
        <v>6</v>
      </c>
      <c r="Y15" s="34" t="str">
        <f>IF(男子ダブルス!B22="","",男子ダブルス!B22)</f>
        <v/>
      </c>
      <c r="Z15" s="34" t="str">
        <f>IF(男子ダブルス!D22="","",男子ダブルス!D22)</f>
        <v/>
      </c>
      <c r="AA15" s="34" t="str">
        <f>IF(男子ダブルス!E22="","",男子ダブルス!E22)</f>
        <v/>
      </c>
    </row>
    <row r="16" spans="1:27" x14ac:dyDescent="0.2">
      <c r="B16">
        <v>2</v>
      </c>
      <c r="C16">
        <f>男子団体!E14</f>
        <v>0</v>
      </c>
      <c r="G16">
        <v>7</v>
      </c>
      <c r="H16">
        <f>男子団体!E19</f>
        <v>0</v>
      </c>
      <c r="M16" t="str">
        <f t="shared" si="0"/>
        <v/>
      </c>
      <c r="N16" t="str">
        <f t="shared" si="1"/>
        <v/>
      </c>
      <c r="O16" t="str">
        <f t="shared" si="2"/>
        <v/>
      </c>
      <c r="P16" t="str">
        <f t="shared" si="3"/>
        <v/>
      </c>
      <c r="T16" t="str">
        <f t="shared" ref="T16:V16" si="8">IF(T8="","",T8)</f>
        <v/>
      </c>
      <c r="U16" t="str">
        <f t="shared" si="8"/>
        <v/>
      </c>
      <c r="V16" t="str">
        <f t="shared" si="8"/>
        <v/>
      </c>
      <c r="X16" s="33">
        <v>7</v>
      </c>
      <c r="Y16" s="34" t="str">
        <f>IF(男子ダブルス!B23="","",男子ダブルス!B23)</f>
        <v/>
      </c>
      <c r="Z16" s="34" t="str">
        <f>IF(男子ダブルス!D23="","",男子ダブルス!D23)</f>
        <v/>
      </c>
      <c r="AA16" s="34" t="str">
        <f>IF(男子ダブルス!E23="","",男子ダブルス!E23)</f>
        <v/>
      </c>
    </row>
    <row r="17" spans="2:27" x14ac:dyDescent="0.2">
      <c r="M17" t="str">
        <f t="shared" si="0"/>
        <v/>
      </c>
      <c r="N17" t="str">
        <f t="shared" si="1"/>
        <v/>
      </c>
      <c r="O17" t="str">
        <f t="shared" si="2"/>
        <v/>
      </c>
      <c r="P17" t="str">
        <f t="shared" si="3"/>
        <v/>
      </c>
      <c r="T17" t="str">
        <f t="shared" ref="T17:V17" si="9">IF(T9="","",T9)</f>
        <v/>
      </c>
      <c r="U17" t="str">
        <f t="shared" si="9"/>
        <v/>
      </c>
      <c r="V17" t="str">
        <f t="shared" si="9"/>
        <v/>
      </c>
      <c r="X17" s="35">
        <v>7</v>
      </c>
      <c r="Y17" s="34" t="str">
        <f>IF(男子ダブルス!B24="","",男子ダブルス!B24)</f>
        <v/>
      </c>
      <c r="Z17" s="34" t="str">
        <f>IF(男子ダブルス!D24="","",男子ダブルス!D24)</f>
        <v/>
      </c>
      <c r="AA17" s="34" t="str">
        <f>IF(男子ダブルス!E24="","",男子ダブルス!E24)</f>
        <v/>
      </c>
    </row>
    <row r="18" spans="2:27" x14ac:dyDescent="0.2">
      <c r="M18" t="str">
        <f t="shared" si="0"/>
        <v/>
      </c>
      <c r="N18" t="str">
        <f t="shared" si="1"/>
        <v/>
      </c>
      <c r="O18" t="str">
        <f t="shared" si="2"/>
        <v/>
      </c>
      <c r="P18" t="str">
        <f t="shared" si="3"/>
        <v/>
      </c>
      <c r="T18" t="str">
        <f t="shared" ref="T18:V18" si="10">IF(T10="","",T10)</f>
        <v/>
      </c>
      <c r="U18" t="str">
        <f t="shared" si="10"/>
        <v/>
      </c>
      <c r="V18" t="str">
        <f t="shared" si="10"/>
        <v/>
      </c>
      <c r="X18" s="33">
        <v>8</v>
      </c>
      <c r="Y18" s="34" t="str">
        <f>IF(男子ダブルス!B25="","",男子ダブルス!B25)</f>
        <v/>
      </c>
      <c r="Z18" s="34" t="str">
        <f>IF(男子ダブルス!D25="","",男子ダブルス!D25)</f>
        <v/>
      </c>
      <c r="AA18" s="34" t="str">
        <f>IF(男子ダブルス!E25="","",男子ダブルス!E25)</f>
        <v/>
      </c>
    </row>
    <row r="19" spans="2:27" x14ac:dyDescent="0.2">
      <c r="B19" t="e" cm="1">
        <f t="array" ref="B19:D19">_xlfn.UNIQUE(T4:V31,FALSE,1)</f>
        <v>#REF!</v>
      </c>
      <c r="C19" t="e">
        <v>#REF!</v>
      </c>
      <c r="D19" t="e">
        <v>#REF!</v>
      </c>
      <c r="E19" t="str">
        <f t="shared" ref="E19:E26" si="11">IF(COUNTIF($AA$4:$AA$19,D19),"D","")</f>
        <v/>
      </c>
      <c r="F19" t="str">
        <f t="shared" ref="F19:F26" si="12">IF(COUNTIF($AA$20:$AA$35,D19),"S","")</f>
        <v>S</v>
      </c>
      <c r="M19" t="str">
        <f t="shared" si="0"/>
        <v/>
      </c>
      <c r="N19" t="str">
        <f t="shared" si="1"/>
        <v/>
      </c>
      <c r="O19" t="str">
        <f t="shared" si="2"/>
        <v/>
      </c>
      <c r="P19" t="str">
        <f t="shared" si="3"/>
        <v/>
      </c>
      <c r="T19" t="str">
        <f t="shared" ref="T19:V19" si="13">IF(T11="","",T11)</f>
        <v/>
      </c>
      <c r="U19" t="str">
        <f t="shared" si="13"/>
        <v/>
      </c>
      <c r="V19" t="str">
        <f t="shared" si="13"/>
        <v/>
      </c>
      <c r="X19" s="35">
        <v>8</v>
      </c>
      <c r="Y19" s="34" t="str">
        <f>IF(男子ダブルス!B26="","",男子ダブルス!B26)</f>
        <v/>
      </c>
      <c r="Z19" s="34" t="str">
        <f>IF(男子ダブルス!D26="","",男子ダブルス!D26)</f>
        <v/>
      </c>
      <c r="AA19" s="34" t="str">
        <f>IF(男子ダブルス!E26="","",男子ダブルス!E26)</f>
        <v/>
      </c>
    </row>
    <row r="20" spans="2:27" ht="16.5" x14ac:dyDescent="0.2">
      <c r="E20" t="str">
        <f t="shared" si="11"/>
        <v/>
      </c>
      <c r="F20" t="str">
        <f t="shared" si="12"/>
        <v/>
      </c>
      <c r="M20" t="str">
        <f t="shared" si="0"/>
        <v/>
      </c>
      <c r="N20" t="str">
        <f t="shared" si="1"/>
        <v/>
      </c>
      <c r="O20" t="str">
        <f t="shared" si="2"/>
        <v/>
      </c>
      <c r="P20" t="str">
        <f t="shared" si="3"/>
        <v/>
      </c>
      <c r="T20" t="str" cm="1">
        <f t="array" ref="T20:V21">_xlfn.UNIQUE(Y4:AA35,FALSE,0)</f>
        <v/>
      </c>
      <c r="U20" t="str">
        <v/>
      </c>
      <c r="V20" t="str">
        <v/>
      </c>
      <c r="X20" s="36">
        <v>1</v>
      </c>
      <c r="Y20" s="37" t="str">
        <f>IF(男子シングルス!B11="","",男子シングルス!B11)</f>
        <v/>
      </c>
      <c r="Z20" s="37" t="str">
        <f>IF(男子シングルス!D11="","",男子シングルス!D11)</f>
        <v/>
      </c>
      <c r="AA20" s="37" t="str">
        <f>IF(男子シングルス!E11="","",男子シングルス!E11)</f>
        <v/>
      </c>
    </row>
    <row r="21" spans="2:27" ht="16.5" x14ac:dyDescent="0.2">
      <c r="E21" t="str">
        <f t="shared" si="11"/>
        <v/>
      </c>
      <c r="F21" t="str">
        <f t="shared" si="12"/>
        <v/>
      </c>
      <c r="M21" t="str">
        <f t="shared" si="0"/>
        <v/>
      </c>
      <c r="N21" t="str">
        <f t="shared" si="1"/>
        <v/>
      </c>
      <c r="O21" t="str">
        <f t="shared" si="2"/>
        <v/>
      </c>
      <c r="P21" t="str">
        <f t="shared" si="3"/>
        <v/>
      </c>
      <c r="T21" t="e">
        <v>#REF!</v>
      </c>
      <c r="U21" t="e">
        <v>#REF!</v>
      </c>
      <c r="V21" t="e">
        <v>#REF!</v>
      </c>
      <c r="X21" s="36">
        <v>2</v>
      </c>
      <c r="Y21" s="37" t="str">
        <f>IF(男子シングルス!B12="","",男子シングルス!B12)</f>
        <v/>
      </c>
      <c r="Z21" s="37" t="str">
        <f>IF(男子シングルス!D12="","",男子シングルス!D12)</f>
        <v/>
      </c>
      <c r="AA21" s="37" t="str">
        <f>IF(男子シングルス!E12="","",男子シングルス!E12)</f>
        <v/>
      </c>
    </row>
    <row r="22" spans="2:27" ht="16.5" x14ac:dyDescent="0.2">
      <c r="E22" t="str">
        <f t="shared" si="11"/>
        <v/>
      </c>
      <c r="F22" t="str">
        <f t="shared" si="12"/>
        <v/>
      </c>
      <c r="M22" t="str">
        <f t="shared" si="0"/>
        <v/>
      </c>
      <c r="N22" t="str">
        <f t="shared" si="1"/>
        <v/>
      </c>
      <c r="O22" t="str">
        <f t="shared" si="2"/>
        <v/>
      </c>
      <c r="P22" t="str">
        <f t="shared" si="3"/>
        <v/>
      </c>
      <c r="X22" s="36">
        <v>3</v>
      </c>
      <c r="Y22" s="37" t="str">
        <f>IF(男子シングルス!B13="","",男子シングルス!B13)</f>
        <v/>
      </c>
      <c r="Z22" s="37" t="str">
        <f>IF(男子シングルス!D13="","",男子シングルス!D13)</f>
        <v/>
      </c>
      <c r="AA22" s="37" t="str">
        <f>IF(男子シングルス!E13="","",男子シングルス!E13)</f>
        <v/>
      </c>
    </row>
    <row r="23" spans="2:27" ht="16.5" x14ac:dyDescent="0.2">
      <c r="E23" t="str">
        <f t="shared" si="11"/>
        <v/>
      </c>
      <c r="F23" t="str">
        <f t="shared" si="12"/>
        <v/>
      </c>
      <c r="M23" t="str">
        <f t="shared" si="0"/>
        <v/>
      </c>
      <c r="N23" t="str">
        <f t="shared" si="1"/>
        <v/>
      </c>
      <c r="O23" t="str">
        <f t="shared" si="2"/>
        <v/>
      </c>
      <c r="P23" t="str">
        <f t="shared" si="3"/>
        <v/>
      </c>
      <c r="X23" s="36">
        <v>4</v>
      </c>
      <c r="Y23" s="37" t="str">
        <f>IF(男子シングルス!B14="","",男子シングルス!B14)</f>
        <v/>
      </c>
      <c r="Z23" s="37" t="str">
        <f>IF(男子シングルス!D14="","",男子シングルス!D14)</f>
        <v/>
      </c>
      <c r="AA23" s="37" t="str">
        <f>IF(男子シングルス!E14="","",男子シングルス!E14)</f>
        <v/>
      </c>
    </row>
    <row r="24" spans="2:27" ht="16.5" x14ac:dyDescent="0.2">
      <c r="E24" t="str">
        <f t="shared" si="11"/>
        <v/>
      </c>
      <c r="F24" t="str">
        <f t="shared" si="12"/>
        <v/>
      </c>
      <c r="M24" t="str">
        <f t="shared" si="0"/>
        <v/>
      </c>
      <c r="N24" t="str">
        <f t="shared" si="1"/>
        <v/>
      </c>
      <c r="O24" t="str">
        <f t="shared" si="2"/>
        <v/>
      </c>
      <c r="P24" t="str">
        <f t="shared" si="3"/>
        <v/>
      </c>
      <c r="X24" s="36">
        <v>5</v>
      </c>
      <c r="Y24" s="37" t="str">
        <f>IF(男子シングルス!B15="","",男子シングルス!B15)</f>
        <v/>
      </c>
      <c r="Z24" s="37" t="str">
        <f>IF(男子シングルス!D15="","",男子シングルス!D15)</f>
        <v/>
      </c>
      <c r="AA24" s="37" t="str">
        <f>IF(男子シングルス!E15="","",男子シングルス!E15)</f>
        <v/>
      </c>
    </row>
    <row r="25" spans="2:27" ht="16.5" x14ac:dyDescent="0.2">
      <c r="E25" t="str">
        <f t="shared" si="11"/>
        <v/>
      </c>
      <c r="F25" t="str">
        <f t="shared" si="12"/>
        <v/>
      </c>
      <c r="M25" t="str">
        <f t="shared" si="0"/>
        <v/>
      </c>
      <c r="N25" t="str">
        <f t="shared" si="1"/>
        <v/>
      </c>
      <c r="O25" t="str">
        <f t="shared" si="2"/>
        <v/>
      </c>
      <c r="P25" t="str">
        <f t="shared" si="3"/>
        <v/>
      </c>
      <c r="X25" s="36">
        <v>6</v>
      </c>
      <c r="Y25" s="37" t="str">
        <f>IF(男子シングルス!B16="","",男子シングルス!B16)</f>
        <v/>
      </c>
      <c r="Z25" s="37" t="str">
        <f>IF(男子シングルス!D16="","",男子シングルス!D16)</f>
        <v/>
      </c>
      <c r="AA25" s="37" t="str">
        <f>IF(男子シングルス!E16="","",男子シングルス!E16)</f>
        <v/>
      </c>
    </row>
    <row r="26" spans="2:27" ht="16.5" x14ac:dyDescent="0.2">
      <c r="E26" t="str">
        <f t="shared" si="11"/>
        <v/>
      </c>
      <c r="F26" t="str">
        <f t="shared" si="12"/>
        <v/>
      </c>
      <c r="M26" t="str">
        <f t="shared" si="0"/>
        <v/>
      </c>
      <c r="N26" t="str">
        <f t="shared" si="1"/>
        <v/>
      </c>
      <c r="O26" t="str">
        <f t="shared" si="2"/>
        <v/>
      </c>
      <c r="P26" t="str">
        <f t="shared" si="3"/>
        <v/>
      </c>
      <c r="X26" s="36">
        <v>7</v>
      </c>
      <c r="Y26" s="37" t="str">
        <f>IF(男子シングルス!B17="","",男子シングルス!B17)</f>
        <v/>
      </c>
      <c r="Z26" s="37" t="str">
        <f>IF(男子シングルス!D17="","",男子シングルス!D17)</f>
        <v/>
      </c>
      <c r="AA26" s="37" t="str">
        <f>IF(男子シングルス!E17="","",男子シングルス!E17)</f>
        <v/>
      </c>
    </row>
    <row r="27" spans="2:27" ht="16.5" x14ac:dyDescent="0.2">
      <c r="M27" t="str">
        <f t="shared" ref="M27:M30" si="14">IF(B42="","",B42)</f>
        <v/>
      </c>
      <c r="N27" t="str">
        <f t="shared" ref="N27:N30" si="15">IF(C42="","",C42)</f>
        <v/>
      </c>
      <c r="O27" t="str">
        <f t="shared" ref="O27:P27" si="16">IF(E42="","",E42)</f>
        <v/>
      </c>
      <c r="P27" t="str">
        <f t="shared" si="16"/>
        <v/>
      </c>
      <c r="X27" s="36">
        <v>8</v>
      </c>
      <c r="Y27" s="37" t="str">
        <f>IF(男子シングルス!B18="","",男子シングルス!B18)</f>
        <v/>
      </c>
      <c r="Z27" s="37" t="str">
        <f>IF(男子シングルス!D18="","",男子シングルス!D18)</f>
        <v/>
      </c>
      <c r="AA27" s="37" t="str">
        <f>IF(男子シングルス!E18="","",男子シングルス!E18)</f>
        <v/>
      </c>
    </row>
    <row r="28" spans="2:27" ht="16.5" x14ac:dyDescent="0.2">
      <c r="M28" t="str">
        <f t="shared" si="14"/>
        <v/>
      </c>
      <c r="N28" t="str">
        <f t="shared" si="15"/>
        <v/>
      </c>
      <c r="O28" t="str">
        <f t="shared" ref="O28:P28" si="17">IF(E43="","",E43)</f>
        <v/>
      </c>
      <c r="P28" t="str">
        <f t="shared" si="17"/>
        <v/>
      </c>
      <c r="X28" s="36">
        <v>9</v>
      </c>
      <c r="Y28" s="37" t="e">
        <f>IF(男子シングルス!#REF!="","",男子シングルス!#REF!)</f>
        <v>#REF!</v>
      </c>
      <c r="Z28" s="37" t="e">
        <f>IF(男子シングルス!#REF!="","",男子シングルス!#REF!)</f>
        <v>#REF!</v>
      </c>
      <c r="AA28" s="37" t="e">
        <f>IF(男子シングルス!#REF!="","",男子シングルス!#REF!)</f>
        <v>#REF!</v>
      </c>
    </row>
    <row r="29" spans="2:27" ht="16.5" x14ac:dyDescent="0.2">
      <c r="M29" t="str">
        <f t="shared" si="14"/>
        <v/>
      </c>
      <c r="N29" t="str">
        <f t="shared" si="15"/>
        <v/>
      </c>
      <c r="O29" t="str">
        <f t="shared" ref="O29:P29" si="18">IF(E44="","",E44)</f>
        <v/>
      </c>
      <c r="P29" t="str">
        <f t="shared" si="18"/>
        <v/>
      </c>
      <c r="X29" s="36">
        <v>10</v>
      </c>
      <c r="Y29" s="37" t="e">
        <f>IF(男子シングルス!#REF!="","",男子シングルス!#REF!)</f>
        <v>#REF!</v>
      </c>
      <c r="Z29" s="37" t="e">
        <f>IF(男子シングルス!#REF!="","",男子シングルス!#REF!)</f>
        <v>#REF!</v>
      </c>
      <c r="AA29" s="37" t="e">
        <f>IF(男子シングルス!#REF!="","",男子シングルス!#REF!)</f>
        <v>#REF!</v>
      </c>
    </row>
    <row r="30" spans="2:27" ht="16.5" x14ac:dyDescent="0.2">
      <c r="M30" t="str">
        <f t="shared" si="14"/>
        <v/>
      </c>
      <c r="N30" t="str">
        <f t="shared" si="15"/>
        <v/>
      </c>
      <c r="O30" t="str">
        <f t="shared" ref="O30:P30" si="19">IF(E45="","",E45)</f>
        <v/>
      </c>
      <c r="P30" t="str">
        <f t="shared" si="19"/>
        <v/>
      </c>
      <c r="X30" s="36">
        <v>11</v>
      </c>
      <c r="Y30" s="37" t="e">
        <f>IF(男子シングルス!#REF!="","",男子シングルス!#REF!)</f>
        <v>#REF!</v>
      </c>
      <c r="Z30" s="37" t="e">
        <f>IF(男子シングルス!#REF!="","",男子シングルス!#REF!)</f>
        <v>#REF!</v>
      </c>
      <c r="AA30" s="37" t="e">
        <f>IF(男子シングルス!#REF!="","",男子シングルス!#REF!)</f>
        <v>#REF!</v>
      </c>
    </row>
    <row r="31" spans="2:27" ht="16.5" x14ac:dyDescent="0.2">
      <c r="X31" s="36">
        <v>12</v>
      </c>
      <c r="Y31" s="37" t="e">
        <f>IF(男子シングルス!#REF!="","",男子シングルス!#REF!)</f>
        <v>#REF!</v>
      </c>
      <c r="Z31" s="37" t="e">
        <f>IF(男子シングルス!#REF!="","",男子シングルス!#REF!)</f>
        <v>#REF!</v>
      </c>
      <c r="AA31" s="37" t="e">
        <f>IF(男子シングルス!#REF!="","",男子シングルス!#REF!)</f>
        <v>#REF!</v>
      </c>
    </row>
    <row r="32" spans="2:27" ht="16.5" x14ac:dyDescent="0.2">
      <c r="X32" s="36">
        <v>13</v>
      </c>
      <c r="Y32" s="37" t="e">
        <f>IF(男子シングルス!#REF!="","",男子シングルス!#REF!)</f>
        <v>#REF!</v>
      </c>
      <c r="Z32" s="37" t="e">
        <f>IF(男子シングルス!#REF!="","",男子シングルス!#REF!)</f>
        <v>#REF!</v>
      </c>
      <c r="AA32" s="37" t="e">
        <f>IF(男子シングルス!#REF!="","",男子シングルス!#REF!)</f>
        <v>#REF!</v>
      </c>
    </row>
    <row r="33" spans="24:27" ht="16.5" x14ac:dyDescent="0.2">
      <c r="X33" s="36">
        <v>14</v>
      </c>
      <c r="Y33" s="37" t="e">
        <f>IF(男子シングルス!#REF!="","",男子シングルス!#REF!)</f>
        <v>#REF!</v>
      </c>
      <c r="Z33" s="37" t="e">
        <f>IF(男子シングルス!#REF!="","",男子シングルス!#REF!)</f>
        <v>#REF!</v>
      </c>
      <c r="AA33" s="37" t="e">
        <f>IF(男子シングルス!#REF!="","",男子シングルス!#REF!)</f>
        <v>#REF!</v>
      </c>
    </row>
    <row r="34" spans="24:27" ht="16.5" x14ac:dyDescent="0.2">
      <c r="X34" s="36">
        <v>15</v>
      </c>
      <c r="Y34" s="37" t="e">
        <f>IF(男子シングルス!#REF!="","",男子シングルス!#REF!)</f>
        <v>#REF!</v>
      </c>
      <c r="Z34" s="37" t="e">
        <f>IF(男子シングルス!#REF!="","",男子シングルス!#REF!)</f>
        <v>#REF!</v>
      </c>
      <c r="AA34" s="37" t="e">
        <f>IF(男子シングルス!#REF!="","",男子シングルス!#REF!)</f>
        <v>#REF!</v>
      </c>
    </row>
    <row r="35" spans="24:27" ht="16.5" x14ac:dyDescent="0.2">
      <c r="X35" s="36">
        <v>16</v>
      </c>
      <c r="Y35" s="37" t="e">
        <f>IF(男子シングルス!#REF!="","",男子シングルス!#REF!)</f>
        <v>#REF!</v>
      </c>
      <c r="Z35" s="37" t="e">
        <f>IF(男子シングルス!#REF!="","",男子シングルス!#REF!)</f>
        <v>#REF!</v>
      </c>
      <c r="AA35" s="37" t="e">
        <f>IF(男子シングルス!#REF!="","",男子シングルス!#REF!)</f>
        <v>#REF!</v>
      </c>
    </row>
  </sheetData>
  <mergeCells count="1">
    <mergeCell ref="A4:A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4</vt:i4>
      </vt:variant>
    </vt:vector>
  </HeadingPairs>
  <TitlesOfParts>
    <vt:vector size="14" baseType="lpstr">
      <vt:lpstr>システム張付（男子）</vt:lpstr>
      <vt:lpstr>システム張付 (女子)</vt:lpstr>
      <vt:lpstr>男子団体</vt:lpstr>
      <vt:lpstr>男子シングルス</vt:lpstr>
      <vt:lpstr>男子ダブルス</vt:lpstr>
      <vt:lpstr>女子団体</vt:lpstr>
      <vt:lpstr>女子シングルス</vt:lpstr>
      <vt:lpstr>女子ダブルス</vt:lpstr>
      <vt:lpstr>メンバー表貼付（男子）</vt:lpstr>
      <vt:lpstr>メンバー表貼付 (女子)</vt:lpstr>
      <vt:lpstr>女子シングルス!Print_Area</vt:lpstr>
      <vt:lpstr>女子ダブルス!Print_Area</vt:lpstr>
      <vt:lpstr>男子シングルス!Print_Area</vt:lpstr>
      <vt:lpstr>男子ダブルス!Print_Area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学 大西</cp:lastModifiedBy>
  <cp:lastPrinted>2022-12-15T10:53:55Z</cp:lastPrinted>
  <dcterms:created xsi:type="dcterms:W3CDTF">2015-05-23T03:11:42Z</dcterms:created>
  <dcterms:modified xsi:type="dcterms:W3CDTF">2025-11-27T16:54:04Z</dcterms:modified>
</cp:coreProperties>
</file>